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4" activeTab="2"/>
  </bookViews>
  <sheets>
    <sheet name="vipassana mérleg" sheetId="1" r:id="rId1"/>
    <sheet name="vipassana eredkimut" sheetId="2" r:id="rId2"/>
    <sheet name="vipassana szöveges" sheetId="3" r:id="rId3"/>
  </sheets>
  <definedNames/>
  <calcPr fullCalcOnLoad="1"/>
</workbook>
</file>

<file path=xl/sharedStrings.xml><?xml version="1.0" encoding="utf-8"?>
<sst xmlns="http://schemas.openxmlformats.org/spreadsheetml/2006/main" count="255" uniqueCount="221">
  <si>
    <t>-</t>
  </si>
  <si>
    <t>adószáma</t>
  </si>
  <si>
    <t>A szervezet megnevezése:</t>
  </si>
  <si>
    <t>VIPASSANA MAGYARORSZÁG ALAPÍTVÁNY</t>
  </si>
  <si>
    <t>Címe, telefonszáma:</t>
  </si>
  <si>
    <t>1097 Budapest, Ipar u. 2/b. 412.</t>
  </si>
  <si>
    <t>KÖZHASZNÚ EGYSZERŰSÍTETT BESZÁMOLÓ</t>
  </si>
  <si>
    <t xml:space="preserve"> </t>
  </si>
  <si>
    <t>2 0 1 1.</t>
  </si>
  <si>
    <t>A közhasznú egyszerűsített beszámoló és eredménylevezetés készítésének célja:</t>
  </si>
  <si>
    <t>éves zárlat</t>
  </si>
  <si>
    <t>Budapest, 2012. május 10.</t>
  </si>
  <si>
    <t>a szervezet vezetője</t>
  </si>
  <si>
    <t>P.H.</t>
  </si>
  <si>
    <t>A szervezet megnevezése</t>
  </si>
  <si>
    <t>Címe</t>
  </si>
  <si>
    <t>Sor-szám</t>
  </si>
  <si>
    <t>A tétel megnevezése</t>
  </si>
  <si>
    <t>Előző év</t>
  </si>
  <si>
    <t>Előző évek módosítása</t>
  </si>
  <si>
    <t>Tárgyév</t>
  </si>
  <si>
    <t>A) Befektett eszközök</t>
  </si>
  <si>
    <t>I. Immateriális javak</t>
  </si>
  <si>
    <t>II. Tárgyi eszközök</t>
  </si>
  <si>
    <t>III. Befektetett pénzügyi eszközök</t>
  </si>
  <si>
    <t>B) Forgóeszközök</t>
  </si>
  <si>
    <t>I. Készletek</t>
  </si>
  <si>
    <t>II. Követelések</t>
  </si>
  <si>
    <t>III. Értékpapírok</t>
  </si>
  <si>
    <t>IV. Pénzeszközök</t>
  </si>
  <si>
    <t>ESZKÖZÖK ÖSSZESEN</t>
  </si>
  <si>
    <t>C) Saját tőke</t>
  </si>
  <si>
    <t>I. Induló tőke/Jegyzett tőke</t>
  </si>
  <si>
    <t>II. Tőkeváltozás/Eredmény</t>
  </si>
  <si>
    <t>III. Lekötött tartalék</t>
  </si>
  <si>
    <t>IV. Tárgyévi eredmény közhasznútevékenységből</t>
  </si>
  <si>
    <t>V. Tárgyévi eredmény vállalkozási tevékenységből</t>
  </si>
  <si>
    <t>D) Tartalék</t>
  </si>
  <si>
    <t>E) Céltartalékok</t>
  </si>
  <si>
    <t>F) Kötelezettségek</t>
  </si>
  <si>
    <t xml:space="preserve">I. Hosszú lejáratú kötelezettségek </t>
  </si>
  <si>
    <t>II.Rövid lejáratú kötelezettségek</t>
  </si>
  <si>
    <t xml:space="preserve">FORRÁSOK ÖSSZESEN        </t>
  </si>
  <si>
    <t xml:space="preserve">KÖZHASZNÚ EGYSZERŰSÍTETT BESZÁMOLÓ </t>
  </si>
  <si>
    <t>EREDMÉNYLEVEZETÉSE</t>
  </si>
  <si>
    <t>Tárgy év</t>
  </si>
  <si>
    <t>a</t>
  </si>
  <si>
    <t>b</t>
  </si>
  <si>
    <t>c</t>
  </si>
  <si>
    <t>d</t>
  </si>
  <si>
    <t>e</t>
  </si>
  <si>
    <t>1.</t>
  </si>
  <si>
    <t>A. Összes közhasznú tevékenység bevétele  (I+II)</t>
  </si>
  <si>
    <t>2.</t>
  </si>
  <si>
    <t>I. Pénzügyileg rendezett bevételek (1+2+3+4+5)</t>
  </si>
  <si>
    <t>3.</t>
  </si>
  <si>
    <t xml:space="preserve">   1. Közhasznú célú működésre kapott támogatások</t>
  </si>
  <si>
    <t>4.</t>
  </si>
  <si>
    <t xml:space="preserve">       a) alapítótól</t>
  </si>
  <si>
    <t>5.</t>
  </si>
  <si>
    <t xml:space="preserve">       b) központi költségvetésből</t>
  </si>
  <si>
    <t>6.</t>
  </si>
  <si>
    <t xml:space="preserve">       c) helyi önkormányzat</t>
  </si>
  <si>
    <t>7.</t>
  </si>
  <si>
    <t xml:space="preserve">       d) egyéb</t>
  </si>
  <si>
    <t>8.</t>
  </si>
  <si>
    <t xml:space="preserve">   2. Pályázati úton elnyert támogatás</t>
  </si>
  <si>
    <t>9.</t>
  </si>
  <si>
    <t xml:space="preserve">   3. Közhasznú tevékenységből származó bevétel</t>
  </si>
  <si>
    <t>10.</t>
  </si>
  <si>
    <t xml:space="preserve">   4. Tagdíjból származó bevétel</t>
  </si>
  <si>
    <t>11.</t>
  </si>
  <si>
    <t xml:space="preserve">   5. Egyéb bevétel</t>
  </si>
  <si>
    <t>12.</t>
  </si>
  <si>
    <t>II. Pénzbevételt nem jelentő bevételek</t>
  </si>
  <si>
    <t>13.</t>
  </si>
  <si>
    <t>B. Vállalkozási tevékenység bevétele (1+2)</t>
  </si>
  <si>
    <t>14.</t>
  </si>
  <si>
    <t xml:space="preserve">   1. Pénzügyileg rendezett bevételek</t>
  </si>
  <si>
    <t>15.</t>
  </si>
  <si>
    <t xml:space="preserve">   2. Pénzbevételt nem jelentő bevételek</t>
  </si>
  <si>
    <t>16.</t>
  </si>
  <si>
    <t>C. Tényleges pénzbevételek (A/I+B/I)</t>
  </si>
  <si>
    <t>17.</t>
  </si>
  <si>
    <t>D. Pénzbevételt nem jelentő bevételek (A/II+B/2)</t>
  </si>
  <si>
    <t>18.</t>
  </si>
  <si>
    <t>E. Közhasznú tevékenység ráfordításai (1+2+3+4)</t>
  </si>
  <si>
    <t>19.</t>
  </si>
  <si>
    <t xml:space="preserve">   1. Ráfordításként érvényesíthető kiadások</t>
  </si>
  <si>
    <t>20.</t>
  </si>
  <si>
    <t xml:space="preserve">   2. Ráfordítást jelentő eszközváltozások</t>
  </si>
  <si>
    <t>21.</t>
  </si>
  <si>
    <t xml:space="preserve">   3. Ráfordítást jelentő elszámolások</t>
  </si>
  <si>
    <t>22.</t>
  </si>
  <si>
    <t xml:space="preserve">   4. Ráfordításként nem érvényesíthető kiadások</t>
  </si>
  <si>
    <t>23.</t>
  </si>
  <si>
    <t>F. Vállalkozási tevékenység ráfordításai (1+2+3+4)</t>
  </si>
  <si>
    <t>24.</t>
  </si>
  <si>
    <t>25.</t>
  </si>
  <si>
    <t>26.</t>
  </si>
  <si>
    <t>27.</t>
  </si>
  <si>
    <t>28.</t>
  </si>
  <si>
    <t>G. Tárgyévi pénzügyi eredmény (+-1+-2)</t>
  </si>
  <si>
    <t>29.</t>
  </si>
  <si>
    <r>
      <t xml:space="preserve">   1. </t>
    </r>
    <r>
      <rPr>
        <sz val="7"/>
        <rFont val="Arial CE"/>
        <family val="2"/>
      </rPr>
      <t>Közhasznú tevékenység tárgyévi pénzügyi eredménye (A/I-E/1-E/4)</t>
    </r>
  </si>
  <si>
    <t>30.</t>
  </si>
  <si>
    <r>
      <t xml:space="preserve">   2.</t>
    </r>
    <r>
      <rPr>
        <sz val="8"/>
        <rFont val="Arial CE"/>
        <family val="2"/>
      </rPr>
      <t xml:space="preserve"> </t>
    </r>
    <r>
      <rPr>
        <sz val="7"/>
        <rFont val="Arial CE"/>
        <family val="2"/>
      </rPr>
      <t>Vállalkozási tevékenység tárgyévi pénzügyi eredménye (B/1-F/1-F/4)</t>
    </r>
  </si>
  <si>
    <t>31.</t>
  </si>
  <si>
    <t>H. Nem pénzben realizált eredmény</t>
  </si>
  <si>
    <t>32.</t>
  </si>
  <si>
    <r>
      <t xml:space="preserve">   1. </t>
    </r>
    <r>
      <rPr>
        <sz val="7"/>
        <rFont val="Arial CE"/>
        <family val="2"/>
      </rPr>
      <t>Közhasznú tevékenység nem pénzben realizált eredménye (A/II-E/2-E/3)</t>
    </r>
  </si>
  <si>
    <t>33.</t>
  </si>
  <si>
    <r>
      <t xml:space="preserve">   2. </t>
    </r>
    <r>
      <rPr>
        <sz val="7"/>
        <rFont val="Arial CE"/>
        <family val="2"/>
      </rPr>
      <t>Vállalkozási tevékenység nem pénzben realizált eredménye (B/2-F/2-F/3)</t>
    </r>
  </si>
  <si>
    <t>35.</t>
  </si>
  <si>
    <t>I. Adózás előtti eredmény (B/1-F/1)+-H/2</t>
  </si>
  <si>
    <t>36.</t>
  </si>
  <si>
    <t>J. Fizetendő társasági adó</t>
  </si>
  <si>
    <t>37.</t>
  </si>
  <si>
    <t>K. Tárgyévi eredmény</t>
  </si>
  <si>
    <t>38.</t>
  </si>
  <si>
    <r>
      <t xml:space="preserve">   1. </t>
    </r>
    <r>
      <rPr>
        <sz val="7"/>
        <rFont val="Arial CE"/>
        <family val="2"/>
      </rPr>
      <t>Közhasznú tevékenység tárgyévi eredménye ((A/I+A/II)-(E/1+E/2+E/3)</t>
    </r>
  </si>
  <si>
    <t>39.</t>
  </si>
  <si>
    <r>
      <t xml:space="preserve">   2. </t>
    </r>
    <r>
      <rPr>
        <sz val="7"/>
        <rFont val="Arial CE"/>
        <family val="2"/>
      </rPr>
      <t>Vállalkozási tevékenység tárgyévi eredménye (I-J)</t>
    </r>
  </si>
  <si>
    <r>
      <t>Tájékoztató adatok</t>
    </r>
    <r>
      <rPr>
        <sz val="10"/>
        <rFont val="Arial CE"/>
        <family val="2"/>
      </rPr>
      <t xml:space="preserve"> (eFt)</t>
    </r>
  </si>
  <si>
    <t>A. Pénzügyileg rendezett személyi jellegű ráfordítások</t>
  </si>
  <si>
    <t xml:space="preserve">    1. Bérköltség</t>
  </si>
  <si>
    <t xml:space="preserve">        ebből: - megbízási díjak</t>
  </si>
  <si>
    <t xml:space="preserve">                  - tiszteletdíjak</t>
  </si>
  <si>
    <t xml:space="preserve">    2. Személyi jellegű egyéb kifizetések</t>
  </si>
  <si>
    <t xml:space="preserve">    3. Bérjárulékok</t>
  </si>
  <si>
    <t>B. Pénzügyileg rendezett anyagjellegű ráfordítások</t>
  </si>
  <si>
    <t>C. Értékcsökkenési leírás</t>
  </si>
  <si>
    <t>D. Pénzügyileg rendezett egyéb ráfordítások</t>
  </si>
  <si>
    <r>
      <t xml:space="preserve">E. A szervezet által nyújtott támogatások </t>
    </r>
    <r>
      <rPr>
        <b/>
        <sz val="8"/>
        <rFont val="Arial CE"/>
        <family val="2"/>
      </rPr>
      <t>(pénzügyileg rendezett)</t>
    </r>
  </si>
  <si>
    <t xml:space="preserve">    ebből: továbbutalt támogatás</t>
  </si>
  <si>
    <t xml:space="preserve">                                                           P.H.</t>
  </si>
  <si>
    <t>Vipassana Magyarország Alapítvány</t>
  </si>
  <si>
    <t xml:space="preserve">Közhasznúsági </t>
  </si>
  <si>
    <t>jelentés</t>
  </si>
  <si>
    <t>Székhely</t>
  </si>
  <si>
    <t>Adószám</t>
  </si>
  <si>
    <t>18263862-1-43</t>
  </si>
  <si>
    <t>Közhasznúsági fokozat</t>
  </si>
  <si>
    <t>közhasznú szervezet</t>
  </si>
  <si>
    <t>Közhasznúsági végzés</t>
  </si>
  <si>
    <t>7.Pk.60.130/2008/2.</t>
  </si>
  <si>
    <t>A közhasznúsági jelentés tartalma</t>
  </si>
  <si>
    <t>Számviteli beszámoló</t>
  </si>
  <si>
    <t>Beszámoló a költségvetési támogatás felhasználásáról</t>
  </si>
  <si>
    <t>Vagyon felhasználási kimutatás</t>
  </si>
  <si>
    <t>Célszeriti juttatások kimutatása</t>
  </si>
  <si>
    <t>Központi költségvetési szervtől, elkülönített állami pénzalaptól, helyi önkormányzattól,</t>
  </si>
  <si>
    <t>kisebbségi települési önkormányzattól, települési önkormányzatok társulásától és mindezek szerveitől</t>
  </si>
  <si>
    <t>kapott támogatások</t>
  </si>
  <si>
    <t>5.1.</t>
  </si>
  <si>
    <t>5.2.</t>
  </si>
  <si>
    <t>5.3.</t>
  </si>
  <si>
    <t>5.4.</t>
  </si>
  <si>
    <t>5.5.</t>
  </si>
  <si>
    <t>Közhasznú szervezet vezető tisztségviselőjének nyújtott juttatások összege</t>
  </si>
  <si>
    <t>Közhasznú tevékenységről szóló rövid, tartalmi beszámoló</t>
  </si>
  <si>
    <t>2. Beszámoló a költségvetési támogatás felhasználásáról</t>
  </si>
  <si>
    <t>Költségvetési támogatás felhasználása</t>
  </si>
  <si>
    <t>A Vipassana Alapítvány 2011. évben nem részesült költségvetési támogatásban.</t>
  </si>
  <si>
    <t>3.  Vagyon felhasználásával kapcsolatos kimutatás</t>
  </si>
  <si>
    <t>Adatok eFt-ban</t>
  </si>
  <si>
    <t>Induló saját tőke</t>
  </si>
  <si>
    <t>Tagdíjból származó bevétel</t>
  </si>
  <si>
    <t>Egyéb bevétel</t>
  </si>
  <si>
    <t>Pénzügyi műveletek bevétele</t>
  </si>
  <si>
    <t>Rendkívüli bevételek</t>
  </si>
  <si>
    <t>Vállalkozási tevékenység bevételei</t>
  </si>
  <si>
    <t>Tőke növekedés összesen</t>
  </si>
  <si>
    <t>Anyagjellegű ráfordítások</t>
  </si>
  <si>
    <t>Személyi jellegű ráfordítások</t>
  </si>
  <si>
    <t>Értékcsökkenési leírás</t>
  </si>
  <si>
    <t>Egyéb ráfordítások</t>
  </si>
  <si>
    <t>Pénzügyi műveletek ráfoditásai</t>
  </si>
  <si>
    <t>Tőke csökkenés összesen</t>
  </si>
  <si>
    <t>Tőke változások egyenlege</t>
  </si>
  <si>
    <t>Meglévő saját tőke</t>
  </si>
  <si>
    <t>Befektetett eszközök változása</t>
  </si>
  <si>
    <t>Forgóeszköz változás</t>
  </si>
  <si>
    <t>Kötelezettségek változása</t>
  </si>
  <si>
    <t>Tartalék</t>
  </si>
  <si>
    <t>4. Cél szerinti juttatások kimutatása</t>
  </si>
  <si>
    <t>A Vipassana Alapítvány 2011. évben nem részesült cél sezrinti juttatásban.</t>
  </si>
  <si>
    <t>5.   Központi költségvetési szervtől, elkülönített állami pénzalaptól, helyi önkormányzattól,</t>
  </si>
  <si>
    <t xml:space="preserve">      kisebbségi települési önkormányzattól, települési önkormányzatok társulásától és mindezek </t>
  </si>
  <si>
    <t xml:space="preserve">      szerveitől kapott támogatások</t>
  </si>
  <si>
    <t>2011. évben elnyert pályázatok</t>
  </si>
  <si>
    <t>2010. évben már elnyert pályázatok 2011. évben realizálódott összegei</t>
  </si>
  <si>
    <t>Vállalkozási szféra által nyújtott támogatások</t>
  </si>
  <si>
    <t xml:space="preserve"> Magánszemélyektől kapott  adomány</t>
  </si>
  <si>
    <t>Egyéni befizetések, átutalások:</t>
  </si>
  <si>
    <t>SZJA 1 % bevétel</t>
  </si>
  <si>
    <t>2011. évi SZJA 1%:</t>
  </si>
  <si>
    <t>6. Közhasznú szervezet vezető tisztségviselőjének nyújtott juttatások összege</t>
  </si>
  <si>
    <t>2011 évben a vezető tisztségviselők juttatás nélkül végezték tevékenységüket.</t>
  </si>
  <si>
    <t>7. Közhasznú tevékenységről szóló rövid, tartalmi beszámoló</t>
  </si>
  <si>
    <t>Közhasznú tevékenységről szóló, rövid tartalmi beszámoló</t>
  </si>
  <si>
    <t>A Vipassana Alapítvány 2007. augusztus 22-én alakult, támogatásból gazdálkodó nonprofit közhasznú szervezet.</t>
  </si>
  <si>
    <t xml:space="preserve"> Az alapítvány 2011-ben sikeresen lebonyolított 2 db 10 napos vipassana tanfolyamot amelyeket segédtanító vezetett. </t>
  </si>
  <si>
    <t xml:space="preserve"> Az alapítvány célja, hogy 2012-ben is sikeresen megtartson minimum 2 db 10 napos kurzust (tavasszal és nyáron) .</t>
  </si>
  <si>
    <r>
      <t>Székhelye:</t>
    </r>
    <r>
      <rPr>
        <sz val="12"/>
        <rFont val="Times New Roman"/>
        <family val="1"/>
      </rPr>
      <t xml:space="preserve"> 1097 Budapest, Ipar u. 2/b. 412.</t>
    </r>
  </si>
  <si>
    <r>
      <t>Kuratórium Tagjai:</t>
    </r>
    <r>
      <rPr>
        <sz val="12"/>
        <rFont val="Times New Roman"/>
        <family val="1"/>
      </rPr>
      <t xml:space="preserve"> </t>
    </r>
  </si>
  <si>
    <t>Szegedi András</t>
  </si>
  <si>
    <t>az alapítvány elnöke</t>
  </si>
  <si>
    <t xml:space="preserve">Gát Balázs      </t>
  </si>
  <si>
    <t>képviselő</t>
  </si>
  <si>
    <t>Piroska László</t>
  </si>
  <si>
    <r>
      <t xml:space="preserve">Célja: </t>
    </r>
    <r>
      <rPr>
        <sz val="12"/>
        <rFont val="Times New Roman"/>
        <family val="1"/>
      </rPr>
      <t xml:space="preserve">  </t>
    </r>
  </si>
  <si>
    <r>
      <t>a.)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A Vipassana típusú meditáció gyakorlásának népszerűsítése egy boldogabb kiegyensúlyozottabb életvitelért,</t>
    </r>
  </si>
  <si>
    <r>
      <t>b.)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meditációs tanfolyamok szervezése,</t>
    </r>
  </si>
  <si>
    <r>
      <t>c.)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Vipassana meditációs hírlevél publikálása,</t>
    </r>
  </si>
  <si>
    <r>
      <t>d.)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a meditációs tanfolyamot végzettek számára rendszeres tájékoztatás küldése,</t>
    </r>
  </si>
  <si>
    <r>
      <t>e.)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heti egy alkalommal közös egyórás meditáció szervezése a tanfolyamot végzettek számára</t>
    </r>
  </si>
  <si>
    <r>
      <t>f.)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havi egy alkalommal közös egynapos meditáció szervezése a tanfolyamot végzettek számára,</t>
    </r>
  </si>
  <si>
    <r>
      <t>g.)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Vipassana meditációs anyagok és könyvek fordítása magyar nyelvre, illetve publikálása és terjesztése,</t>
    </r>
  </si>
  <si>
    <r>
      <t>h.)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Vipassana audio és video anyagok magyar nyelvre fordítása, filmek áthangosítása,</t>
    </r>
  </si>
  <si>
    <r>
      <t>i.)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Meditációs központ létrehozása és működtetése.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</si>
</sst>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.00&quot; Ft&quot;_-;\-* #,##0.00&quot; Ft&quot;_-;_-* \-??&quot; Ft&quot;_-;_-@_-"/>
    <numFmt numFmtId="166" formatCode="&quot;Igen&quot;;&quot;Igen&quot;;&quot;Nem&quot;"/>
    <numFmt numFmtId="167" formatCode="m/d"/>
    <numFmt numFmtId="168" formatCode="_-* #,##0\ _F_t_-;\-* #,##0\ _F_t_-;_-* \-??\ _F_t_-;_-@_-"/>
    <numFmt numFmtId="169" formatCode="_-* #,##0&quot; Ft&quot;_-;\-* #,##0&quot; Ft&quot;_-;_-* \-??&quot; Ft&quot;_-;_-@_-"/>
  </numFmts>
  <fonts count="64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0"/>
      <color indexed="8"/>
      <name val="Times New Roman"/>
      <family val="2"/>
    </font>
    <font>
      <sz val="10"/>
      <name val="Lohit Hind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5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i/>
      <sz val="28"/>
      <name val="Book Antiqua"/>
      <family val="1"/>
    </font>
    <font>
      <b/>
      <i/>
      <sz val="24"/>
      <name val="Book Antiqua"/>
      <family val="1"/>
    </font>
    <font>
      <i/>
      <sz val="10"/>
      <name val="Arial CE"/>
      <family val="2"/>
    </font>
    <font>
      <i/>
      <sz val="9"/>
      <name val="Arial CE"/>
      <family val="2"/>
    </font>
    <font>
      <b/>
      <i/>
      <sz val="26"/>
      <name val="Book Antiqua"/>
      <family val="1"/>
    </font>
    <font>
      <sz val="26"/>
      <name val="Book Antiqua"/>
      <family val="1"/>
    </font>
    <font>
      <b/>
      <i/>
      <sz val="16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1" fillId="0" borderId="0">
      <alignment/>
      <protection/>
    </xf>
    <xf numFmtId="0" fontId="63" fillId="30" borderId="1" applyNumberFormat="0" applyAlignment="0" applyProtection="0"/>
    <xf numFmtId="0" fontId="0" fillId="0" borderId="0" applyBorder="0">
      <alignment/>
      <protection/>
    </xf>
    <xf numFmtId="9" fontId="1" fillId="0" borderId="0" applyFill="0" applyBorder="0" applyAlignment="0" applyProtection="0"/>
  </cellStyleXfs>
  <cellXfs count="222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167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0" applyFont="1" applyFill="1" applyBorder="1" applyAlignment="1" applyProtection="1">
      <alignment/>
      <protection/>
    </xf>
    <xf numFmtId="165" fontId="0" fillId="0" borderId="0" xfId="70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68" fontId="13" fillId="0" borderId="12" xfId="40" applyNumberFormat="1" applyFont="1" applyFill="1" applyBorder="1" applyAlignment="1" applyProtection="1">
      <alignment/>
      <protection/>
    </xf>
    <xf numFmtId="168" fontId="13" fillId="0" borderId="13" xfId="40" applyNumberFormat="1" applyFont="1" applyFill="1" applyBorder="1" applyAlignment="1" applyProtection="1">
      <alignment/>
      <protection/>
    </xf>
    <xf numFmtId="168" fontId="13" fillId="0" borderId="14" xfId="40" applyNumberFormat="1" applyFont="1" applyFill="1" applyBorder="1" applyAlignment="1" applyProtection="1">
      <alignment/>
      <protection/>
    </xf>
    <xf numFmtId="0" fontId="7" fillId="0" borderId="15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168" fontId="12" fillId="0" borderId="15" xfId="40" applyNumberFormat="1" applyFont="1" applyFill="1" applyBorder="1" applyAlignment="1" applyProtection="1">
      <alignment horizontal="right"/>
      <protection/>
    </xf>
    <xf numFmtId="168" fontId="12" fillId="0" borderId="16" xfId="40" applyNumberFormat="1" applyFont="1" applyFill="1" applyBorder="1" applyAlignment="1" applyProtection="1">
      <alignment horizontal="right"/>
      <protection/>
    </xf>
    <xf numFmtId="0" fontId="12" fillId="0" borderId="15" xfId="0" applyFont="1" applyBorder="1" applyAlignment="1">
      <alignment/>
    </xf>
    <xf numFmtId="168" fontId="12" fillId="0" borderId="17" xfId="4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168" fontId="7" fillId="0" borderId="22" xfId="40" applyNumberFormat="1" applyFont="1" applyFill="1" applyBorder="1" applyAlignment="1" applyProtection="1">
      <alignment horizontal="center"/>
      <protection/>
    </xf>
    <xf numFmtId="168" fontId="7" fillId="0" borderId="23" xfId="40" applyNumberFormat="1" applyFont="1" applyFill="1" applyBorder="1" applyAlignment="1" applyProtection="1">
      <alignment horizontal="center"/>
      <protection/>
    </xf>
    <xf numFmtId="0" fontId="7" fillId="0" borderId="24" xfId="0" applyFont="1" applyBorder="1" applyAlignment="1">
      <alignment horizontal="center"/>
    </xf>
    <xf numFmtId="168" fontId="12" fillId="0" borderId="25" xfId="40" applyNumberFormat="1" applyFont="1" applyFill="1" applyBorder="1" applyAlignment="1" applyProtection="1">
      <alignment/>
      <protection/>
    </xf>
    <xf numFmtId="168" fontId="12" fillId="0" borderId="26" xfId="40" applyNumberFormat="1" applyFont="1" applyFill="1" applyBorder="1" applyAlignment="1" applyProtection="1">
      <alignment/>
      <protection/>
    </xf>
    <xf numFmtId="0" fontId="9" fillId="0" borderId="27" xfId="0" applyFont="1" applyBorder="1" applyAlignment="1">
      <alignment horizontal="center"/>
    </xf>
    <xf numFmtId="0" fontId="13" fillId="0" borderId="28" xfId="0" applyFont="1" applyBorder="1" applyAlignment="1">
      <alignment/>
    </xf>
    <xf numFmtId="168" fontId="13" fillId="0" borderId="28" xfId="40" applyNumberFormat="1" applyFont="1" applyFill="1" applyBorder="1" applyAlignment="1" applyProtection="1">
      <alignment/>
      <protection/>
    </xf>
    <xf numFmtId="0" fontId="9" fillId="0" borderId="29" xfId="0" applyFont="1" applyBorder="1" applyAlignment="1">
      <alignment horizontal="center"/>
    </xf>
    <xf numFmtId="168" fontId="13" fillId="0" borderId="10" xfId="40" applyNumberFormat="1" applyFont="1" applyFill="1" applyBorder="1" applyAlignment="1" applyProtection="1">
      <alignment/>
      <protection/>
    </xf>
    <xf numFmtId="168" fontId="13" fillId="0" borderId="30" xfId="40" applyNumberFormat="1" applyFont="1" applyFill="1" applyBorder="1" applyAlignment="1" applyProtection="1">
      <alignment/>
      <protection/>
    </xf>
    <xf numFmtId="0" fontId="13" fillId="0" borderId="31" xfId="0" applyFont="1" applyBorder="1" applyAlignment="1">
      <alignment/>
    </xf>
    <xf numFmtId="0" fontId="13" fillId="0" borderId="13" xfId="0" applyFont="1" applyBorder="1" applyAlignment="1">
      <alignment/>
    </xf>
    <xf numFmtId="0" fontId="9" fillId="0" borderId="21" xfId="0" applyFont="1" applyBorder="1" applyAlignment="1">
      <alignment horizontal="center"/>
    </xf>
    <xf numFmtId="168" fontId="13" fillId="0" borderId="22" xfId="40" applyNumberFormat="1" applyFont="1" applyFill="1" applyBorder="1" applyAlignment="1" applyProtection="1">
      <alignment/>
      <protection/>
    </xf>
    <xf numFmtId="168" fontId="13" fillId="0" borderId="32" xfId="40" applyNumberFormat="1" applyFont="1" applyFill="1" applyBorder="1" applyAlignment="1" applyProtection="1">
      <alignment/>
      <protection/>
    </xf>
    <xf numFmtId="168" fontId="13" fillId="0" borderId="23" xfId="40" applyNumberFormat="1" applyFont="1" applyFill="1" applyBorder="1" applyAlignment="1" applyProtection="1">
      <alignment/>
      <protection/>
    </xf>
    <xf numFmtId="0" fontId="7" fillId="0" borderId="33" xfId="0" applyFont="1" applyBorder="1" applyAlignment="1">
      <alignment horizontal="center"/>
    </xf>
    <xf numFmtId="0" fontId="12" fillId="0" borderId="34" xfId="0" applyFont="1" applyBorder="1" applyAlignment="1">
      <alignment/>
    </xf>
    <xf numFmtId="168" fontId="12" fillId="0" borderId="34" xfId="40" applyNumberFormat="1" applyFont="1" applyFill="1" applyBorder="1" applyAlignment="1" applyProtection="1">
      <alignment/>
      <protection/>
    </xf>
    <xf numFmtId="168" fontId="12" fillId="0" borderId="35" xfId="40" applyNumberFormat="1" applyFont="1" applyFill="1" applyBorder="1" applyAlignment="1" applyProtection="1">
      <alignment/>
      <protection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9" fillId="0" borderId="38" xfId="0" applyFont="1" applyBorder="1" applyAlignment="1">
      <alignment horizontal="center"/>
    </xf>
    <xf numFmtId="168" fontId="13" fillId="0" borderId="39" xfId="40" applyNumberFormat="1" applyFont="1" applyFill="1" applyBorder="1" applyAlignment="1" applyProtection="1">
      <alignment/>
      <protection/>
    </xf>
    <xf numFmtId="168" fontId="13" fillId="0" borderId="40" xfId="40" applyNumberFormat="1" applyFont="1" applyFill="1" applyBorder="1" applyAlignment="1" applyProtection="1">
      <alignment/>
      <protection/>
    </xf>
    <xf numFmtId="0" fontId="13" fillId="0" borderId="41" xfId="0" applyFont="1" applyBorder="1" applyAlignment="1">
      <alignment/>
    </xf>
    <xf numFmtId="0" fontId="13" fillId="0" borderId="32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13" fillId="0" borderId="4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32" xfId="0" applyFont="1" applyBorder="1" applyAlignment="1">
      <alignment/>
    </xf>
    <xf numFmtId="0" fontId="13" fillId="0" borderId="44" xfId="0" applyFont="1" applyBorder="1" applyAlignment="1">
      <alignment/>
    </xf>
    <xf numFmtId="0" fontId="12" fillId="0" borderId="45" xfId="0" applyFont="1" applyBorder="1" applyAlignment="1">
      <alignment/>
    </xf>
    <xf numFmtId="168" fontId="12" fillId="0" borderId="46" xfId="40" applyNumberFormat="1" applyFont="1" applyFill="1" applyBorder="1" applyAlignment="1" applyProtection="1">
      <alignment/>
      <protection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9" fillId="0" borderId="0" xfId="40" applyNumberFormat="1" applyFont="1" applyFill="1" applyBorder="1" applyAlignment="1" applyProtection="1">
      <alignment/>
      <protection/>
    </xf>
    <xf numFmtId="0" fontId="0" fillId="0" borderId="0" xfId="60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23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49" fontId="0" fillId="0" borderId="0" xfId="60" applyNumberFormat="1" applyFont="1" applyAlignment="1">
      <alignment horizontal="right"/>
      <protection/>
    </xf>
    <xf numFmtId="0" fontId="24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11" fillId="0" borderId="0" xfId="60" applyFont="1">
      <alignment/>
      <protection/>
    </xf>
    <xf numFmtId="168" fontId="12" fillId="0" borderId="47" xfId="42" applyNumberFormat="1" applyFont="1" applyFill="1" applyBorder="1" applyAlignment="1" applyProtection="1">
      <alignment/>
      <protection/>
    </xf>
    <xf numFmtId="168" fontId="12" fillId="0" borderId="48" xfId="42" applyNumberFormat="1" applyFont="1" applyFill="1" applyBorder="1" applyAlignment="1" applyProtection="1">
      <alignment/>
      <protection/>
    </xf>
    <xf numFmtId="168" fontId="13" fillId="0" borderId="0" xfId="42" applyNumberFormat="1" applyFont="1" applyFill="1" applyBorder="1" applyAlignment="1" applyProtection="1">
      <alignment/>
      <protection/>
    </xf>
    <xf numFmtId="168" fontId="13" fillId="0" borderId="49" xfId="42" applyNumberFormat="1" applyFont="1" applyFill="1" applyBorder="1" applyAlignment="1" applyProtection="1">
      <alignment/>
      <protection/>
    </xf>
    <xf numFmtId="168" fontId="13" fillId="0" borderId="50" xfId="42" applyNumberFormat="1" applyFont="1" applyFill="1" applyBorder="1" applyAlignment="1" applyProtection="1">
      <alignment/>
      <protection/>
    </xf>
    <xf numFmtId="168" fontId="13" fillId="0" borderId="51" xfId="42" applyNumberFormat="1" applyFont="1" applyFill="1" applyBorder="1" applyAlignment="1" applyProtection="1">
      <alignment/>
      <protection/>
    </xf>
    <xf numFmtId="168" fontId="13" fillId="0" borderId="52" xfId="42" applyNumberFormat="1" applyFont="1" applyFill="1" applyBorder="1" applyAlignment="1" applyProtection="1">
      <alignment/>
      <protection/>
    </xf>
    <xf numFmtId="168" fontId="13" fillId="0" borderId="53" xfId="42" applyNumberFormat="1" applyFont="1" applyFill="1" applyBorder="1" applyAlignment="1" applyProtection="1">
      <alignment/>
      <protection/>
    </xf>
    <xf numFmtId="0" fontId="13" fillId="0" borderId="0" xfId="60" applyFont="1">
      <alignment/>
      <protection/>
    </xf>
    <xf numFmtId="0" fontId="12" fillId="0" borderId="47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50" xfId="60" applyFont="1" applyBorder="1">
      <alignment/>
      <protection/>
    </xf>
    <xf numFmtId="0" fontId="7" fillId="0" borderId="0" xfId="60" applyFont="1" applyBorder="1">
      <alignment/>
      <protection/>
    </xf>
    <xf numFmtId="0" fontId="12" fillId="0" borderId="0" xfId="60" applyFont="1" applyBorder="1">
      <alignment/>
      <protection/>
    </xf>
    <xf numFmtId="168" fontId="12" fillId="0" borderId="0" xfId="42" applyNumberFormat="1" applyFont="1" applyFill="1" applyBorder="1" applyAlignment="1" applyProtection="1">
      <alignment/>
      <protection/>
    </xf>
    <xf numFmtId="0" fontId="0" fillId="0" borderId="0" xfId="60" applyFont="1" applyFill="1">
      <alignment/>
      <protection/>
    </xf>
    <xf numFmtId="0" fontId="0" fillId="0" borderId="0" xfId="60" applyFill="1">
      <alignment/>
      <protection/>
    </xf>
    <xf numFmtId="0" fontId="11" fillId="0" borderId="0" xfId="60" applyFont="1" applyFill="1">
      <alignment/>
      <protection/>
    </xf>
    <xf numFmtId="0" fontId="24" fillId="0" borderId="0" xfId="60" applyFont="1">
      <alignment/>
      <protection/>
    </xf>
    <xf numFmtId="0" fontId="25" fillId="0" borderId="0" xfId="60" applyFont="1">
      <alignment/>
      <protection/>
    </xf>
    <xf numFmtId="0" fontId="26" fillId="0" borderId="0" xfId="60" applyFont="1">
      <alignment/>
      <protection/>
    </xf>
    <xf numFmtId="49" fontId="24" fillId="0" borderId="0" xfId="60" applyNumberFormat="1" applyFont="1">
      <alignment/>
      <protection/>
    </xf>
    <xf numFmtId="0" fontId="27" fillId="0" borderId="0" xfId="60" applyFont="1">
      <alignment/>
      <protection/>
    </xf>
    <xf numFmtId="0" fontId="9" fillId="0" borderId="0" xfId="60" applyFont="1">
      <alignment/>
      <protection/>
    </xf>
    <xf numFmtId="0" fontId="27" fillId="0" borderId="0" xfId="60" applyFont="1" applyAlignment="1">
      <alignment horizontal="right"/>
      <protection/>
    </xf>
    <xf numFmtId="169" fontId="9" fillId="0" borderId="0" xfId="68" applyNumberFormat="1" applyFont="1" applyFill="1" applyBorder="1" applyAlignment="1" applyProtection="1">
      <alignment/>
      <protection/>
    </xf>
    <xf numFmtId="0" fontId="24" fillId="0" borderId="0" xfId="60" applyFont="1" applyAlignment="1">
      <alignment/>
      <protection/>
    </xf>
    <xf numFmtId="0" fontId="28" fillId="0" borderId="0" xfId="0" applyFont="1" applyAlignment="1">
      <alignment horizontal="left"/>
    </xf>
    <xf numFmtId="0" fontId="0" fillId="0" borderId="0" xfId="0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left" indent="2"/>
    </xf>
    <xf numFmtId="0" fontId="28" fillId="0" borderId="0" xfId="0" applyFont="1" applyAlignment="1">
      <alignment horizontal="left" indent="4"/>
    </xf>
    <xf numFmtId="0" fontId="28" fillId="0" borderId="0" xfId="0" applyFont="1" applyAlignment="1">
      <alignment horizontal="left" indent="2"/>
    </xf>
    <xf numFmtId="0" fontId="28" fillId="0" borderId="0" xfId="0" applyFont="1" applyAlignment="1">
      <alignment/>
    </xf>
    <xf numFmtId="0" fontId="28" fillId="0" borderId="0" xfId="60" applyFont="1" applyAlignment="1">
      <alignment horizontal="justify"/>
      <protection/>
    </xf>
    <xf numFmtId="0" fontId="2" fillId="0" borderId="0" xfId="46" applyNumberFormat="1" applyFill="1" applyBorder="1" applyAlignment="1" applyProtection="1">
      <alignment horizontal="justify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54" xfId="0" applyFont="1" applyBorder="1" applyAlignment="1">
      <alignment wrapTex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/>
    </xf>
    <xf numFmtId="168" fontId="12" fillId="0" borderId="58" xfId="40" applyNumberFormat="1" applyFont="1" applyFill="1" applyBorder="1" applyAlignment="1" applyProtection="1">
      <alignment horizontal="right"/>
      <protection/>
    </xf>
    <xf numFmtId="168" fontId="12" fillId="0" borderId="59" xfId="40" applyNumberFormat="1" applyFont="1" applyFill="1" applyBorder="1" applyAlignment="1" applyProtection="1">
      <alignment/>
      <protection/>
    </xf>
    <xf numFmtId="168" fontId="12" fillId="0" borderId="26" xfId="40" applyNumberFormat="1" applyFont="1" applyFill="1" applyBorder="1" applyAlignment="1" applyProtection="1">
      <alignment horizontal="right"/>
      <protection/>
    </xf>
    <xf numFmtId="0" fontId="9" fillId="0" borderId="60" xfId="0" applyFont="1" applyBorder="1" applyAlignment="1">
      <alignment horizontal="center"/>
    </xf>
    <xf numFmtId="0" fontId="9" fillId="0" borderId="27" xfId="0" applyFont="1" applyBorder="1" applyAlignment="1">
      <alignment/>
    </xf>
    <xf numFmtId="168" fontId="13" fillId="0" borderId="61" xfId="40" applyNumberFormat="1" applyFont="1" applyFill="1" applyBorder="1" applyAlignment="1" applyProtection="1">
      <alignment horizontal="right"/>
      <protection/>
    </xf>
    <xf numFmtId="168" fontId="13" fillId="0" borderId="12" xfId="40" applyNumberFormat="1" applyFont="1" applyFill="1" applyBorder="1" applyAlignment="1" applyProtection="1">
      <alignment/>
      <protection/>
    </xf>
    <xf numFmtId="168" fontId="13" fillId="0" borderId="14" xfId="40" applyNumberFormat="1" applyFont="1" applyFill="1" applyBorder="1" applyAlignment="1" applyProtection="1">
      <alignment horizontal="right"/>
      <protection/>
    </xf>
    <xf numFmtId="0" fontId="9" fillId="0" borderId="62" xfId="0" applyFont="1" applyBorder="1" applyAlignment="1">
      <alignment horizontal="center"/>
    </xf>
    <xf numFmtId="0" fontId="9" fillId="0" borderId="29" xfId="0" applyFont="1" applyBorder="1" applyAlignment="1">
      <alignment/>
    </xf>
    <xf numFmtId="168" fontId="13" fillId="0" borderId="63" xfId="40" applyNumberFormat="1" applyFont="1" applyFill="1" applyBorder="1" applyAlignment="1" applyProtection="1">
      <alignment horizontal="right"/>
      <protection/>
    </xf>
    <xf numFmtId="168" fontId="13" fillId="0" borderId="13" xfId="40" applyNumberFormat="1" applyFont="1" applyFill="1" applyBorder="1" applyAlignment="1" applyProtection="1">
      <alignment/>
      <protection/>
    </xf>
    <xf numFmtId="168" fontId="13" fillId="0" borderId="30" xfId="40" applyNumberFormat="1" applyFont="1" applyFill="1" applyBorder="1" applyAlignment="1" applyProtection="1">
      <alignment horizontal="right"/>
      <protection/>
    </xf>
    <xf numFmtId="0" fontId="9" fillId="0" borderId="64" xfId="0" applyFont="1" applyBorder="1" applyAlignment="1">
      <alignment horizontal="center"/>
    </xf>
    <xf numFmtId="0" fontId="9" fillId="0" borderId="21" xfId="0" applyFont="1" applyBorder="1" applyAlignment="1">
      <alignment/>
    </xf>
    <xf numFmtId="168" fontId="13" fillId="0" borderId="65" xfId="40" applyNumberFormat="1" applyFont="1" applyFill="1" applyBorder="1" applyAlignment="1" applyProtection="1">
      <alignment horizontal="right"/>
      <protection/>
    </xf>
    <xf numFmtId="0" fontId="13" fillId="0" borderId="32" xfId="0" applyFont="1" applyBorder="1" applyAlignment="1">
      <alignment/>
    </xf>
    <xf numFmtId="168" fontId="13" fillId="0" borderId="23" xfId="40" applyNumberFormat="1" applyFont="1" applyFill="1" applyBorder="1" applyAlignment="1" applyProtection="1">
      <alignment horizontal="right"/>
      <protection/>
    </xf>
    <xf numFmtId="0" fontId="7" fillId="0" borderId="66" xfId="0" applyFont="1" applyBorder="1" applyAlignment="1">
      <alignment horizontal="center"/>
    </xf>
    <xf numFmtId="0" fontId="7" fillId="0" borderId="33" xfId="0" applyFont="1" applyBorder="1" applyAlignment="1">
      <alignment/>
    </xf>
    <xf numFmtId="168" fontId="12" fillId="0" borderId="67" xfId="40" applyNumberFormat="1" applyFont="1" applyFill="1" applyBorder="1" applyAlignment="1" applyProtection="1">
      <alignment horizontal="right"/>
      <protection/>
    </xf>
    <xf numFmtId="0" fontId="12" fillId="0" borderId="37" xfId="0" applyFont="1" applyBorder="1" applyAlignment="1">
      <alignment/>
    </xf>
    <xf numFmtId="168" fontId="12" fillId="0" borderId="35" xfId="40" applyNumberFormat="1" applyFont="1" applyFill="1" applyBorder="1" applyAlignment="1" applyProtection="1">
      <alignment horizontal="right"/>
      <protection/>
    </xf>
    <xf numFmtId="168" fontId="13" fillId="0" borderId="61" xfId="40" applyNumberFormat="1" applyFont="1" applyFill="1" applyBorder="1" applyAlignment="1" applyProtection="1">
      <alignment/>
      <protection/>
    </xf>
    <xf numFmtId="0" fontId="13" fillId="0" borderId="12" xfId="0" applyFont="1" applyBorder="1" applyAlignment="1">
      <alignment/>
    </xf>
    <xf numFmtId="168" fontId="13" fillId="0" borderId="14" xfId="40" applyNumberFormat="1" applyFont="1" applyFill="1" applyBorder="1" applyAlignment="1" applyProtection="1">
      <alignment/>
      <protection/>
    </xf>
    <xf numFmtId="0" fontId="9" fillId="0" borderId="6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63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9" fillId="0" borderId="68" xfId="0" applyFont="1" applyBorder="1" applyAlignment="1">
      <alignment horizontal="center"/>
    </xf>
    <xf numFmtId="0" fontId="9" fillId="0" borderId="38" xfId="0" applyFont="1" applyBorder="1" applyAlignment="1">
      <alignment/>
    </xf>
    <xf numFmtId="168" fontId="13" fillId="0" borderId="69" xfId="40" applyNumberFormat="1" applyFont="1" applyFill="1" applyBorder="1" applyAlignment="1" applyProtection="1">
      <alignment horizontal="right"/>
      <protection/>
    </xf>
    <xf numFmtId="0" fontId="13" fillId="0" borderId="39" xfId="0" applyFont="1" applyBorder="1" applyAlignment="1">
      <alignment/>
    </xf>
    <xf numFmtId="168" fontId="13" fillId="0" borderId="40" xfId="40" applyNumberFormat="1" applyFont="1" applyFill="1" applyBorder="1" applyAlignment="1" applyProtection="1">
      <alignment horizontal="right"/>
      <protection/>
    </xf>
    <xf numFmtId="0" fontId="14" fillId="0" borderId="24" xfId="0" applyFont="1" applyBorder="1" applyAlignment="1">
      <alignment wrapText="1"/>
    </xf>
    <xf numFmtId="0" fontId="12" fillId="0" borderId="59" xfId="0" applyFont="1" applyBorder="1" applyAlignment="1">
      <alignment/>
    </xf>
    <xf numFmtId="168" fontId="13" fillId="0" borderId="63" xfId="0" applyNumberFormat="1" applyFont="1" applyBorder="1" applyAlignment="1">
      <alignment horizontal="right"/>
    </xf>
    <xf numFmtId="168" fontId="13" fillId="0" borderId="30" xfId="0" applyNumberFormat="1" applyFont="1" applyBorder="1" applyAlignment="1">
      <alignment horizontal="right"/>
    </xf>
    <xf numFmtId="0" fontId="9" fillId="0" borderId="70" xfId="0" applyFont="1" applyBorder="1" applyAlignment="1">
      <alignment horizontal="center"/>
    </xf>
    <xf numFmtId="168" fontId="13" fillId="0" borderId="63" xfId="0" applyNumberFormat="1" applyFont="1" applyBorder="1" applyAlignment="1">
      <alignment/>
    </xf>
    <xf numFmtId="168" fontId="13" fillId="0" borderId="30" xfId="0" applyNumberFormat="1" applyFont="1" applyBorder="1" applyAlignment="1">
      <alignment/>
    </xf>
    <xf numFmtId="0" fontId="12" fillId="0" borderId="67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3" fillId="0" borderId="6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168" fontId="13" fillId="0" borderId="69" xfId="0" applyNumberFormat="1" applyFont="1" applyBorder="1" applyAlignment="1">
      <alignment horizontal="right"/>
    </xf>
    <xf numFmtId="168" fontId="13" fillId="0" borderId="40" xfId="0" applyNumberFormat="1" applyFont="1" applyBorder="1" applyAlignment="1">
      <alignment horizontal="right"/>
    </xf>
    <xf numFmtId="0" fontId="7" fillId="0" borderId="71" xfId="0" applyFont="1" applyBorder="1" applyAlignment="1">
      <alignment horizontal="center"/>
    </xf>
    <xf numFmtId="0" fontId="14" fillId="0" borderId="72" xfId="0" applyFont="1" applyBorder="1" applyAlignment="1">
      <alignment wrapText="1"/>
    </xf>
    <xf numFmtId="168" fontId="12" fillId="0" borderId="73" xfId="40" applyNumberFormat="1" applyFont="1" applyFill="1" applyBorder="1" applyAlignment="1" applyProtection="1">
      <alignment horizontal="right"/>
      <protection/>
    </xf>
    <xf numFmtId="0" fontId="12" fillId="0" borderId="74" xfId="0" applyFont="1" applyBorder="1" applyAlignment="1">
      <alignment/>
    </xf>
    <xf numFmtId="168" fontId="12" fillId="0" borderId="75" xfId="4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12" fillId="0" borderId="25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22" xfId="0" applyFont="1" applyBorder="1" applyAlignment="1">
      <alignment/>
    </xf>
    <xf numFmtId="0" fontId="12" fillId="0" borderId="34" xfId="0" applyFont="1" applyBorder="1" applyAlignment="1">
      <alignment/>
    </xf>
    <xf numFmtId="0" fontId="13" fillId="0" borderId="28" xfId="0" applyFont="1" applyBorder="1" applyAlignment="1">
      <alignment/>
    </xf>
    <xf numFmtId="0" fontId="12" fillId="0" borderId="34" xfId="0" applyFont="1" applyBorder="1" applyAlignment="1">
      <alignment/>
    </xf>
    <xf numFmtId="0" fontId="13" fillId="0" borderId="28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13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13" fillId="0" borderId="30" xfId="0" applyFont="1" applyBorder="1" applyAlignment="1">
      <alignment/>
    </xf>
    <xf numFmtId="0" fontId="6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3" fillId="0" borderId="21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8" fillId="0" borderId="0" xfId="60" applyFont="1" applyBorder="1" applyAlignment="1">
      <alignment horizontal="center"/>
      <protection/>
    </xf>
    <xf numFmtId="0" fontId="19" fillId="0" borderId="0" xfId="60" applyFont="1" applyBorder="1" applyAlignment="1">
      <alignment horizontal="center"/>
      <protection/>
    </xf>
    <xf numFmtId="0" fontId="22" fillId="0" borderId="0" xfId="60" applyFont="1" applyBorder="1" applyAlignment="1">
      <alignment horizontal="center"/>
      <protection/>
    </xf>
    <xf numFmtId="0" fontId="24" fillId="0" borderId="0" xfId="60" applyFont="1" applyBorder="1" applyAlignment="1">
      <alignment horizontal="center"/>
      <protection/>
    </xf>
    <xf numFmtId="0" fontId="24" fillId="0" borderId="0" xfId="60" applyFont="1" applyBorder="1" applyAlignment="1">
      <alignment horizontal="left"/>
      <protection/>
    </xf>
    <xf numFmtId="0" fontId="7" fillId="0" borderId="76" xfId="60" applyFont="1" applyBorder="1">
      <alignment/>
      <protection/>
    </xf>
    <xf numFmtId="0" fontId="0" fillId="0" borderId="77" xfId="60" applyFont="1" applyBorder="1" applyAlignment="1">
      <alignment wrapText="1"/>
      <protection/>
    </xf>
    <xf numFmtId="0" fontId="0" fillId="0" borderId="78" xfId="60" applyFont="1" applyBorder="1">
      <alignment/>
      <protection/>
    </xf>
    <xf numFmtId="0" fontId="0" fillId="0" borderId="79" xfId="60" applyFont="1" applyBorder="1">
      <alignment/>
      <protection/>
    </xf>
    <xf numFmtId="0" fontId="14" fillId="0" borderId="76" xfId="60" applyFont="1" applyBorder="1">
      <alignment/>
      <protection/>
    </xf>
    <xf numFmtId="0" fontId="0" fillId="0" borderId="80" xfId="60" applyFont="1" applyBorder="1">
      <alignment/>
      <protection/>
    </xf>
    <xf numFmtId="0" fontId="0" fillId="0" borderId="0" xfId="60" applyBorder="1" applyAlignment="1">
      <alignment horizontal="center"/>
      <protection/>
    </xf>
    <xf numFmtId="0" fontId="9" fillId="0" borderId="0" xfId="60" applyFont="1" applyBorder="1" applyAlignment="1">
      <alignment horizontal="right"/>
      <protection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ás 2" xfId="45"/>
    <cellStyle name="Hivatkozás 3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 4" xfId="60"/>
    <cellStyle name="Normál 5" xfId="61"/>
    <cellStyle name="Normál 6" xfId="62"/>
    <cellStyle name="Normál 7" xfId="63"/>
    <cellStyle name="Normál 8" xfId="64"/>
    <cellStyle name="Összesen" xfId="65"/>
    <cellStyle name="Currency" xfId="66"/>
    <cellStyle name="Currency [0]" xfId="67"/>
    <cellStyle name="Pénznem 2" xfId="68"/>
    <cellStyle name="Pénznem 3" xfId="69"/>
    <cellStyle name="Pénznem 4" xfId="70"/>
    <cellStyle name="Rossz" xfId="71"/>
    <cellStyle name="Semleges" xfId="72"/>
    <cellStyle name="Stílus 1" xfId="73"/>
    <cellStyle name="Számítás" xfId="74"/>
    <cellStyle name="számjel" xfId="75"/>
    <cellStyle name="Percen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4"/>
  <sheetViews>
    <sheetView zoomScalePageLayoutView="0" workbookViewId="0" topLeftCell="A82">
      <selection activeCell="A81" sqref="A81"/>
    </sheetView>
  </sheetViews>
  <sheetFormatPr defaultColWidth="9.00390625" defaultRowHeight="12.75"/>
  <cols>
    <col min="1" max="2" width="2.75390625" style="0" customWidth="1"/>
    <col min="3" max="3" width="3.00390625" style="0" customWidth="1"/>
    <col min="4" max="13" width="2.75390625" style="0" customWidth="1"/>
    <col min="14" max="14" width="23.125" style="0" customWidth="1"/>
    <col min="15" max="15" width="3.00390625" style="0" customWidth="1"/>
    <col min="16" max="16" width="3.125" style="0" customWidth="1"/>
    <col min="17" max="27" width="2.75390625" style="0" customWidth="1"/>
    <col min="28" max="28" width="3.375" style="0" customWidth="1"/>
  </cols>
  <sheetData>
    <row r="1" spans="1:29" ht="12.75">
      <c r="A1" s="1">
        <v>1</v>
      </c>
      <c r="B1" s="1">
        <v>8</v>
      </c>
      <c r="C1" s="1">
        <v>2</v>
      </c>
      <c r="D1" s="1">
        <v>6</v>
      </c>
      <c r="E1" s="1">
        <v>3</v>
      </c>
      <c r="F1" s="1">
        <v>8</v>
      </c>
      <c r="G1" s="1">
        <v>6</v>
      </c>
      <c r="H1" s="1">
        <v>2</v>
      </c>
      <c r="I1" s="2" t="s">
        <v>0</v>
      </c>
      <c r="J1" s="1">
        <v>1</v>
      </c>
      <c r="K1" s="2" t="s">
        <v>0</v>
      </c>
      <c r="L1" s="1">
        <v>4</v>
      </c>
      <c r="M1" s="1">
        <v>3</v>
      </c>
      <c r="P1" s="3"/>
      <c r="Q1" s="3"/>
      <c r="R1" s="3"/>
      <c r="S1" s="4"/>
      <c r="T1" s="3"/>
      <c r="U1" s="3"/>
      <c r="V1" s="4"/>
      <c r="W1" s="3"/>
      <c r="X1" s="3"/>
      <c r="Y1" s="3"/>
      <c r="Z1" s="3"/>
      <c r="AA1" s="3"/>
      <c r="AB1" s="3"/>
      <c r="AC1" s="3"/>
    </row>
    <row r="2" spans="4:29" ht="12.75">
      <c r="D2" s="5" t="s">
        <v>1</v>
      </c>
      <c r="P2" s="3"/>
      <c r="Q2" s="3"/>
      <c r="R2" s="3"/>
      <c r="S2" s="3"/>
      <c r="T2" s="120"/>
      <c r="U2" s="120"/>
      <c r="V2" s="120"/>
      <c r="W2" s="120"/>
      <c r="X2" s="120"/>
      <c r="Y2" s="120"/>
      <c r="Z2" s="3"/>
      <c r="AA2" s="3"/>
      <c r="AB2" s="3"/>
      <c r="AC2" s="3"/>
    </row>
    <row r="3" spans="16:29" ht="12.75"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6" spans="1:23" ht="15.75">
      <c r="A6" s="121" t="s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2" t="s">
        <v>3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8" spans="1:18" ht="15.75">
      <c r="A8" s="121" t="s">
        <v>4</v>
      </c>
      <c r="B8" s="121"/>
      <c r="C8" s="121"/>
      <c r="D8" s="121"/>
      <c r="E8" s="121"/>
      <c r="F8" s="121"/>
      <c r="G8" s="121"/>
      <c r="H8" s="121"/>
      <c r="I8" s="121"/>
      <c r="J8" s="122" t="s">
        <v>5</v>
      </c>
      <c r="K8" s="122"/>
      <c r="L8" s="122"/>
      <c r="M8" s="122"/>
      <c r="N8" s="122"/>
      <c r="O8" s="122"/>
      <c r="P8" s="122"/>
      <c r="Q8" s="122"/>
      <c r="R8" s="122"/>
    </row>
    <row r="15" spans="2:28" ht="23.25">
      <c r="B15" s="123" t="s">
        <v>6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</row>
    <row r="16" spans="7:21" ht="15.75">
      <c r="G16" t="s">
        <v>7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</row>
    <row r="17" spans="8:21" ht="23.25">
      <c r="H17" s="6"/>
      <c r="I17" s="6"/>
      <c r="J17" s="123" t="s">
        <v>8</v>
      </c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</row>
    <row r="19" ht="15.75">
      <c r="F19" s="7"/>
    </row>
    <row r="20" spans="14:16" ht="15.75">
      <c r="N20" s="7"/>
      <c r="O20" s="7"/>
      <c r="P20" s="7"/>
    </row>
    <row r="26" ht="15">
      <c r="C26" s="8" t="s">
        <v>9</v>
      </c>
    </row>
    <row r="28" spans="11:14" ht="15.75">
      <c r="K28" s="7"/>
      <c r="L28" s="7"/>
      <c r="M28" s="7"/>
      <c r="N28" s="9" t="s">
        <v>10</v>
      </c>
    </row>
    <row r="31" ht="18">
      <c r="O31" s="10"/>
    </row>
    <row r="33" ht="18">
      <c r="O33" s="10"/>
    </row>
    <row r="42" ht="12.75">
      <c r="A42" s="5" t="s">
        <v>11</v>
      </c>
    </row>
    <row r="43" spans="3:18" ht="12.75">
      <c r="C43" s="11"/>
      <c r="Q43" s="5" t="s">
        <v>12</v>
      </c>
      <c r="R43" s="5"/>
    </row>
    <row r="47" spans="14:16" ht="18">
      <c r="N47" s="10" t="s">
        <v>13</v>
      </c>
      <c r="O47" s="10"/>
      <c r="P47" s="10"/>
    </row>
    <row r="57" ht="12.75">
      <c r="Q57" s="5"/>
    </row>
    <row r="59" spans="16:29" ht="12.75"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6:29" ht="12.75"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2:29" ht="15.75">
      <c r="B61" s="7" t="str">
        <f>K6</f>
        <v>VIPASSANA MAGYARORSZÁG ALAPÍTVÁNY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4:29" ht="12.75">
      <c r="D62" s="12" t="s">
        <v>14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5" spans="2:28" ht="15.75">
      <c r="B65" s="7" t="str">
        <f>J8</f>
        <v>1097 Budapest, Ipar u. 2/b. 412.</v>
      </c>
      <c r="P65" s="1">
        <f aca="true" t="shared" si="0" ref="P65:W65">A1</f>
        <v>1</v>
      </c>
      <c r="Q65" s="1">
        <f t="shared" si="0"/>
        <v>8</v>
      </c>
      <c r="R65" s="1">
        <f t="shared" si="0"/>
        <v>2</v>
      </c>
      <c r="S65" s="1">
        <f t="shared" si="0"/>
        <v>6</v>
      </c>
      <c r="T65" s="1">
        <f t="shared" si="0"/>
        <v>3</v>
      </c>
      <c r="U65" s="1">
        <f t="shared" si="0"/>
        <v>8</v>
      </c>
      <c r="V65" s="1">
        <f t="shared" si="0"/>
        <v>6</v>
      </c>
      <c r="W65" s="1">
        <f t="shared" si="0"/>
        <v>2</v>
      </c>
      <c r="X65" s="2" t="s">
        <v>0</v>
      </c>
      <c r="Y65" s="1">
        <f>J1</f>
        <v>1</v>
      </c>
      <c r="Z65" s="2" t="s">
        <v>0</v>
      </c>
      <c r="AA65" s="1">
        <f>L1</f>
        <v>4</v>
      </c>
      <c r="AB65" s="1">
        <f>M1</f>
        <v>3</v>
      </c>
    </row>
    <row r="66" spans="6:20" ht="12.75">
      <c r="F66" s="12" t="s">
        <v>15</v>
      </c>
      <c r="T66" s="12" t="s">
        <v>1</v>
      </c>
    </row>
    <row r="68" ht="18">
      <c r="J68" s="10" t="s">
        <v>6</v>
      </c>
    </row>
    <row r="69" ht="18">
      <c r="J69" s="10"/>
    </row>
    <row r="71" spans="1:7" ht="15.75">
      <c r="A71" s="13"/>
      <c r="F71" s="7"/>
      <c r="G71" s="7"/>
    </row>
    <row r="72" spans="1:34" ht="15.75">
      <c r="A72" s="13"/>
      <c r="E72" s="7"/>
      <c r="AB72" s="14"/>
      <c r="AH72" s="3"/>
    </row>
    <row r="73" ht="12.75">
      <c r="AC73" s="15"/>
    </row>
    <row r="75" spans="1:28" ht="12.75" customHeight="1">
      <c r="A75" s="125" t="s">
        <v>16</v>
      </c>
      <c r="B75" s="125"/>
      <c r="C75" s="126" t="s">
        <v>17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 t="s">
        <v>18</v>
      </c>
      <c r="P75" s="127"/>
      <c r="Q75" s="127"/>
      <c r="R75" s="127"/>
      <c r="S75" s="127"/>
      <c r="T75" s="128" t="s">
        <v>19</v>
      </c>
      <c r="U75" s="128"/>
      <c r="V75" s="128"/>
      <c r="W75" s="128"/>
      <c r="X75" s="129" t="s">
        <v>20</v>
      </c>
      <c r="Y75" s="129"/>
      <c r="Z75" s="129"/>
      <c r="AA75" s="129"/>
      <c r="AB75" s="129"/>
    </row>
    <row r="76" spans="1:28" ht="16.5" customHeight="1">
      <c r="A76" s="125"/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27"/>
      <c r="Q76" s="127"/>
      <c r="R76" s="127"/>
      <c r="S76" s="127"/>
      <c r="T76" s="128"/>
      <c r="U76" s="128"/>
      <c r="V76" s="128"/>
      <c r="W76" s="128"/>
      <c r="X76" s="129"/>
      <c r="Y76" s="129"/>
      <c r="Z76" s="129"/>
      <c r="AA76" s="129"/>
      <c r="AB76" s="129"/>
    </row>
    <row r="77" spans="1:28" s="17" customFormat="1" ht="16.5" customHeight="1">
      <c r="A77" s="130">
        <v>1</v>
      </c>
      <c r="B77" s="130"/>
      <c r="C77" s="131" t="s">
        <v>21</v>
      </c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2">
        <f>O78+O79+O80</f>
        <v>0</v>
      </c>
      <c r="P77" s="132"/>
      <c r="Q77" s="132"/>
      <c r="R77" s="132"/>
      <c r="S77" s="132"/>
      <c r="T77" s="133"/>
      <c r="U77" s="133"/>
      <c r="V77" s="133"/>
      <c r="W77" s="133"/>
      <c r="X77" s="134">
        <f>X78+X79+X80</f>
        <v>0</v>
      </c>
      <c r="Y77" s="134"/>
      <c r="Z77" s="134"/>
      <c r="AA77" s="134"/>
      <c r="AB77" s="134"/>
    </row>
    <row r="78" spans="1:28" ht="16.5" customHeight="1">
      <c r="A78" s="135">
        <v>2</v>
      </c>
      <c r="B78" s="135"/>
      <c r="C78" s="136" t="s">
        <v>22</v>
      </c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7"/>
      <c r="P78" s="137"/>
      <c r="Q78" s="137"/>
      <c r="R78" s="137"/>
      <c r="S78" s="137"/>
      <c r="T78" s="138"/>
      <c r="U78" s="138"/>
      <c r="V78" s="138"/>
      <c r="W78" s="138"/>
      <c r="X78" s="139"/>
      <c r="Y78" s="139"/>
      <c r="Z78" s="139"/>
      <c r="AA78" s="139"/>
      <c r="AB78" s="139"/>
    </row>
    <row r="79" spans="1:30" ht="16.5" customHeight="1">
      <c r="A79" s="140">
        <v>3</v>
      </c>
      <c r="B79" s="140"/>
      <c r="C79" s="141" t="s">
        <v>23</v>
      </c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2"/>
      <c r="P79" s="142"/>
      <c r="Q79" s="142"/>
      <c r="R79" s="142"/>
      <c r="S79" s="142"/>
      <c r="T79" s="143"/>
      <c r="U79" s="143"/>
      <c r="V79" s="143"/>
      <c r="W79" s="143"/>
      <c r="X79" s="144"/>
      <c r="Y79" s="144"/>
      <c r="Z79" s="144"/>
      <c r="AA79" s="144"/>
      <c r="AB79" s="144"/>
      <c r="AD79" s="3"/>
    </row>
    <row r="80" spans="1:28" ht="16.5" customHeight="1">
      <c r="A80" s="145">
        <v>4</v>
      </c>
      <c r="B80" s="145"/>
      <c r="C80" s="146" t="s">
        <v>24</v>
      </c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7"/>
      <c r="P80" s="147"/>
      <c r="Q80" s="147"/>
      <c r="R80" s="147"/>
      <c r="S80" s="147"/>
      <c r="T80" s="148"/>
      <c r="U80" s="148"/>
      <c r="V80" s="148"/>
      <c r="W80" s="148"/>
      <c r="X80" s="149"/>
      <c r="Y80" s="149"/>
      <c r="Z80" s="149"/>
      <c r="AA80" s="149"/>
      <c r="AB80" s="149"/>
    </row>
    <row r="81" spans="1:28" s="17" customFormat="1" ht="16.5" customHeight="1">
      <c r="A81" s="150">
        <v>5</v>
      </c>
      <c r="B81" s="150"/>
      <c r="C81" s="151" t="s">
        <v>25</v>
      </c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2">
        <f>O82+O83+O84+O85</f>
        <v>2916</v>
      </c>
      <c r="P81" s="152"/>
      <c r="Q81" s="152"/>
      <c r="R81" s="152"/>
      <c r="S81" s="152"/>
      <c r="T81" s="153"/>
      <c r="U81" s="153"/>
      <c r="V81" s="153"/>
      <c r="W81" s="153"/>
      <c r="X81" s="154">
        <f>X82+X83+X84+X85</f>
        <v>4392</v>
      </c>
      <c r="Y81" s="154"/>
      <c r="Z81" s="154"/>
      <c r="AA81" s="154"/>
      <c r="AB81" s="154"/>
    </row>
    <row r="82" spans="1:28" ht="16.5" customHeight="1">
      <c r="A82" s="135">
        <v>6</v>
      </c>
      <c r="B82" s="135"/>
      <c r="C82" s="136" t="s">
        <v>26</v>
      </c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55"/>
      <c r="P82" s="155"/>
      <c r="Q82" s="155"/>
      <c r="R82" s="155"/>
      <c r="S82" s="155"/>
      <c r="T82" s="156"/>
      <c r="U82" s="156"/>
      <c r="V82" s="156"/>
      <c r="W82" s="156"/>
      <c r="X82" s="157"/>
      <c r="Y82" s="157"/>
      <c r="Z82" s="157"/>
      <c r="AA82" s="157"/>
      <c r="AB82" s="157"/>
    </row>
    <row r="83" spans="1:28" ht="16.5" customHeight="1">
      <c r="A83" s="140">
        <v>7</v>
      </c>
      <c r="B83" s="140"/>
      <c r="C83" s="158" t="s">
        <v>27</v>
      </c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42"/>
      <c r="P83" s="142"/>
      <c r="Q83" s="142"/>
      <c r="R83" s="142"/>
      <c r="S83" s="142"/>
      <c r="T83" s="159"/>
      <c r="U83" s="159"/>
      <c r="V83" s="159"/>
      <c r="W83" s="159"/>
      <c r="X83" s="144"/>
      <c r="Y83" s="144"/>
      <c r="Z83" s="144"/>
      <c r="AA83" s="144"/>
      <c r="AB83" s="144"/>
    </row>
    <row r="84" spans="1:28" ht="16.5" customHeight="1">
      <c r="A84" s="140">
        <v>8</v>
      </c>
      <c r="B84" s="140"/>
      <c r="C84" s="141" t="s">
        <v>28</v>
      </c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60"/>
      <c r="P84" s="160"/>
      <c r="Q84" s="160"/>
      <c r="R84" s="160"/>
      <c r="S84" s="160"/>
      <c r="T84" s="159"/>
      <c r="U84" s="159"/>
      <c r="V84" s="159"/>
      <c r="W84" s="159"/>
      <c r="X84" s="161"/>
      <c r="Y84" s="161"/>
      <c r="Z84" s="161"/>
      <c r="AA84" s="161"/>
      <c r="AB84" s="161"/>
    </row>
    <row r="85" spans="1:28" ht="16.5" customHeight="1">
      <c r="A85" s="162">
        <v>9</v>
      </c>
      <c r="B85" s="162"/>
      <c r="C85" s="163" t="s">
        <v>29</v>
      </c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4">
        <v>2916</v>
      </c>
      <c r="P85" s="164"/>
      <c r="Q85" s="164"/>
      <c r="R85" s="164"/>
      <c r="S85" s="164"/>
      <c r="T85" s="165"/>
      <c r="U85" s="165"/>
      <c r="V85" s="165"/>
      <c r="W85" s="165"/>
      <c r="X85" s="166">
        <v>4392</v>
      </c>
      <c r="Y85" s="166"/>
      <c r="Z85" s="166"/>
      <c r="AA85" s="166"/>
      <c r="AB85" s="166"/>
    </row>
    <row r="86" spans="1:28" s="17" customFormat="1" ht="16.5" customHeight="1">
      <c r="A86" s="130">
        <v>10</v>
      </c>
      <c r="B86" s="130"/>
      <c r="C86" s="167" t="s">
        <v>30</v>
      </c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32">
        <f>O77+O81</f>
        <v>2916</v>
      </c>
      <c r="P86" s="132"/>
      <c r="Q86" s="132"/>
      <c r="R86" s="132"/>
      <c r="S86" s="132"/>
      <c r="T86" s="168"/>
      <c r="U86" s="168"/>
      <c r="V86" s="168"/>
      <c r="W86" s="168"/>
      <c r="X86" s="134">
        <f>X77+X81</f>
        <v>4392</v>
      </c>
      <c r="Y86" s="134"/>
      <c r="Z86" s="134"/>
      <c r="AA86" s="134"/>
      <c r="AB86" s="134"/>
    </row>
    <row r="87" spans="1:28" s="27" customFormat="1" ht="3.75" customHeight="1">
      <c r="A87" s="16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3"/>
      <c r="P87" s="23"/>
      <c r="Q87" s="23"/>
      <c r="R87" s="23"/>
      <c r="S87" s="24"/>
      <c r="T87" s="25"/>
      <c r="U87" s="25"/>
      <c r="V87" s="25"/>
      <c r="W87" s="25"/>
      <c r="X87" s="23"/>
      <c r="Y87" s="23"/>
      <c r="Z87" s="23"/>
      <c r="AA87" s="23"/>
      <c r="AB87" s="26"/>
    </row>
    <row r="88" spans="1:28" s="17" customFormat="1" ht="16.5" customHeight="1">
      <c r="A88" s="150">
        <v>11</v>
      </c>
      <c r="B88" s="150"/>
      <c r="C88" s="151" t="s">
        <v>31</v>
      </c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2">
        <f>O89+O90+O91+O92+O93</f>
        <v>2916</v>
      </c>
      <c r="P88" s="152"/>
      <c r="Q88" s="152"/>
      <c r="R88" s="152"/>
      <c r="S88" s="152"/>
      <c r="T88" s="153"/>
      <c r="U88" s="153"/>
      <c r="V88" s="153"/>
      <c r="W88" s="153"/>
      <c r="X88" s="154">
        <f>X89+X90+X91+X92+X93</f>
        <v>4392</v>
      </c>
      <c r="Y88" s="154"/>
      <c r="Z88" s="154"/>
      <c r="AA88" s="154"/>
      <c r="AB88" s="154"/>
    </row>
    <row r="89" spans="1:28" ht="16.5" customHeight="1">
      <c r="A89" s="135">
        <v>12</v>
      </c>
      <c r="B89" s="135"/>
      <c r="C89" s="136" t="s">
        <v>32</v>
      </c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7">
        <v>1000</v>
      </c>
      <c r="P89" s="137"/>
      <c r="Q89" s="137"/>
      <c r="R89" s="137"/>
      <c r="S89" s="137"/>
      <c r="T89" s="156"/>
      <c r="U89" s="156"/>
      <c r="V89" s="156"/>
      <c r="W89" s="156"/>
      <c r="X89" s="139">
        <v>1000</v>
      </c>
      <c r="Y89" s="139"/>
      <c r="Z89" s="139"/>
      <c r="AA89" s="139"/>
      <c r="AB89" s="139"/>
    </row>
    <row r="90" spans="1:28" ht="16.5" customHeight="1">
      <c r="A90" s="140">
        <v>13</v>
      </c>
      <c r="B90" s="140"/>
      <c r="C90" s="141" t="s">
        <v>33</v>
      </c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2">
        <v>2390</v>
      </c>
      <c r="P90" s="142"/>
      <c r="Q90" s="142"/>
      <c r="R90" s="142"/>
      <c r="S90" s="142"/>
      <c r="T90" s="159"/>
      <c r="U90" s="159"/>
      <c r="V90" s="159"/>
      <c r="W90" s="159"/>
      <c r="X90" s="144">
        <v>1916</v>
      </c>
      <c r="Y90" s="144"/>
      <c r="Z90" s="144"/>
      <c r="AA90" s="144"/>
      <c r="AB90" s="144"/>
    </row>
    <row r="91" spans="1:28" ht="16.5" customHeight="1">
      <c r="A91" s="140">
        <v>14</v>
      </c>
      <c r="B91" s="140"/>
      <c r="C91" s="141" t="s">
        <v>34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69"/>
      <c r="P91" s="169"/>
      <c r="Q91" s="169"/>
      <c r="R91" s="169"/>
      <c r="S91" s="169"/>
      <c r="T91" s="159"/>
      <c r="U91" s="159"/>
      <c r="V91" s="159"/>
      <c r="W91" s="159"/>
      <c r="X91" s="170"/>
      <c r="Y91" s="170"/>
      <c r="Z91" s="170"/>
      <c r="AA91" s="170"/>
      <c r="AB91" s="170"/>
    </row>
    <row r="92" spans="1:28" ht="16.5" customHeight="1">
      <c r="A92" s="171">
        <v>15</v>
      </c>
      <c r="B92" s="171"/>
      <c r="C92" s="141" t="s">
        <v>35</v>
      </c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72">
        <v>-474</v>
      </c>
      <c r="P92" s="172"/>
      <c r="Q92" s="172"/>
      <c r="R92" s="172"/>
      <c r="S92" s="172"/>
      <c r="T92" s="159"/>
      <c r="U92" s="159"/>
      <c r="V92" s="159"/>
      <c r="W92" s="159"/>
      <c r="X92" s="173">
        <f>'vipassana eredkimut'!F47</f>
        <v>1476</v>
      </c>
      <c r="Y92" s="173"/>
      <c r="Z92" s="173"/>
      <c r="AA92" s="173"/>
      <c r="AB92" s="173"/>
    </row>
    <row r="93" spans="1:28" ht="16.5" customHeight="1">
      <c r="A93" s="145">
        <v>16</v>
      </c>
      <c r="B93" s="145"/>
      <c r="C93" s="146" t="s">
        <v>36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7"/>
      <c r="P93" s="147"/>
      <c r="Q93" s="147"/>
      <c r="R93" s="147"/>
      <c r="S93" s="147"/>
      <c r="T93" s="148"/>
      <c r="U93" s="148"/>
      <c r="V93" s="148"/>
      <c r="W93" s="148"/>
      <c r="X93" s="149"/>
      <c r="Y93" s="149"/>
      <c r="Z93" s="149"/>
      <c r="AA93" s="149"/>
      <c r="AB93" s="149"/>
    </row>
    <row r="94" spans="1:28" s="17" customFormat="1" ht="16.5" customHeight="1">
      <c r="A94" s="150">
        <v>17</v>
      </c>
      <c r="B94" s="150"/>
      <c r="C94" s="151" t="s">
        <v>37</v>
      </c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2"/>
      <c r="P94" s="152"/>
      <c r="Q94" s="152"/>
      <c r="R94" s="152"/>
      <c r="S94" s="152"/>
      <c r="T94" s="153"/>
      <c r="U94" s="153"/>
      <c r="V94" s="153"/>
      <c r="W94" s="153"/>
      <c r="X94" s="154"/>
      <c r="Y94" s="154"/>
      <c r="Z94" s="154"/>
      <c r="AA94" s="154"/>
      <c r="AB94" s="154"/>
    </row>
    <row r="95" spans="1:28" s="17" customFormat="1" ht="16.5" customHeight="1">
      <c r="A95" s="150">
        <v>18</v>
      </c>
      <c r="B95" s="150"/>
      <c r="C95" s="151" t="s">
        <v>38</v>
      </c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74"/>
      <c r="P95" s="174"/>
      <c r="Q95" s="174"/>
      <c r="R95" s="174"/>
      <c r="S95" s="174"/>
      <c r="T95" s="153"/>
      <c r="U95" s="153"/>
      <c r="V95" s="153"/>
      <c r="W95" s="153"/>
      <c r="X95" s="175"/>
      <c r="Y95" s="175"/>
      <c r="Z95" s="175"/>
      <c r="AA95" s="175"/>
      <c r="AB95" s="175"/>
    </row>
    <row r="96" spans="1:28" s="17" customFormat="1" ht="16.5" customHeight="1">
      <c r="A96" s="150">
        <v>19</v>
      </c>
      <c r="B96" s="150"/>
      <c r="C96" s="151" t="s">
        <v>39</v>
      </c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2">
        <f>O97+O98</f>
        <v>0</v>
      </c>
      <c r="P96" s="152"/>
      <c r="Q96" s="152"/>
      <c r="R96" s="152"/>
      <c r="S96" s="152"/>
      <c r="T96" s="153"/>
      <c r="U96" s="153"/>
      <c r="V96" s="153"/>
      <c r="W96" s="153"/>
      <c r="X96" s="154">
        <f>X97+X98</f>
        <v>0</v>
      </c>
      <c r="Y96" s="154"/>
      <c r="Z96" s="154"/>
      <c r="AA96" s="154"/>
      <c r="AB96" s="154"/>
    </row>
    <row r="97" spans="1:28" ht="16.5" customHeight="1">
      <c r="A97" s="135">
        <v>30</v>
      </c>
      <c r="B97" s="135"/>
      <c r="C97" s="136" t="s">
        <v>40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76"/>
      <c r="P97" s="176"/>
      <c r="Q97" s="176"/>
      <c r="R97" s="176"/>
      <c r="S97" s="176"/>
      <c r="T97" s="156"/>
      <c r="U97" s="156"/>
      <c r="V97" s="156"/>
      <c r="W97" s="156"/>
      <c r="X97" s="177"/>
      <c r="Y97" s="177"/>
      <c r="Z97" s="177"/>
      <c r="AA97" s="177"/>
      <c r="AB97" s="177"/>
    </row>
    <row r="98" spans="1:28" ht="16.5" customHeight="1">
      <c r="A98" s="162">
        <v>31</v>
      </c>
      <c r="B98" s="162"/>
      <c r="C98" s="163" t="s">
        <v>41</v>
      </c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78"/>
      <c r="P98" s="178"/>
      <c r="Q98" s="178"/>
      <c r="R98" s="178"/>
      <c r="S98" s="178"/>
      <c r="T98" s="165"/>
      <c r="U98" s="165"/>
      <c r="V98" s="165"/>
      <c r="W98" s="165"/>
      <c r="X98" s="179"/>
      <c r="Y98" s="179"/>
      <c r="Z98" s="179"/>
      <c r="AA98" s="179"/>
      <c r="AB98" s="179"/>
    </row>
    <row r="99" spans="1:28" s="17" customFormat="1" ht="16.5" customHeight="1">
      <c r="A99" s="180">
        <v>32</v>
      </c>
      <c r="B99" s="180"/>
      <c r="C99" s="181" t="s">
        <v>42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2">
        <f>O88+O94+O95+O96</f>
        <v>2916</v>
      </c>
      <c r="P99" s="182"/>
      <c r="Q99" s="182"/>
      <c r="R99" s="182"/>
      <c r="S99" s="182"/>
      <c r="T99" s="183"/>
      <c r="U99" s="183"/>
      <c r="V99" s="183"/>
      <c r="W99" s="183"/>
      <c r="X99" s="184">
        <f>X88+X94+X95+X96</f>
        <v>4392</v>
      </c>
      <c r="Y99" s="184"/>
      <c r="Z99" s="184"/>
      <c r="AA99" s="184"/>
      <c r="AB99" s="184"/>
    </row>
    <row r="101" ht="12.75">
      <c r="A101" t="str">
        <f>A42</f>
        <v>Budapest, 2012. május 10.</v>
      </c>
    </row>
    <row r="102" spans="14:17" ht="15" customHeight="1">
      <c r="N102" s="7" t="s">
        <v>13</v>
      </c>
      <c r="Q102" s="5"/>
    </row>
    <row r="103" spans="14:17" ht="15" customHeight="1">
      <c r="N103" s="7"/>
      <c r="Q103" s="5"/>
    </row>
    <row r="104" spans="14:17" ht="15" customHeight="1">
      <c r="N104" s="7"/>
      <c r="Q104" s="5" t="str">
        <f>Q43</f>
        <v>a szervezet vezetője</v>
      </c>
    </row>
  </sheetData>
  <sheetProtection/>
  <mergeCells count="123">
    <mergeCell ref="A99:B99"/>
    <mergeCell ref="C99:N99"/>
    <mergeCell ref="O99:S99"/>
    <mergeCell ref="T99:W99"/>
    <mergeCell ref="X99:AB99"/>
    <mergeCell ref="A97:B97"/>
    <mergeCell ref="C97:N97"/>
    <mergeCell ref="O97:S97"/>
    <mergeCell ref="T97:W97"/>
    <mergeCell ref="X97:AB97"/>
    <mergeCell ref="A98:B98"/>
    <mergeCell ref="C98:N98"/>
    <mergeCell ref="O98:S98"/>
    <mergeCell ref="T98:W98"/>
    <mergeCell ref="X98:AB98"/>
    <mergeCell ref="A95:B95"/>
    <mergeCell ref="C95:N95"/>
    <mergeCell ref="O95:S95"/>
    <mergeCell ref="T95:W95"/>
    <mergeCell ref="X95:AB95"/>
    <mergeCell ref="A96:B96"/>
    <mergeCell ref="C96:N96"/>
    <mergeCell ref="O96:S96"/>
    <mergeCell ref="T96:W96"/>
    <mergeCell ref="X96:AB96"/>
    <mergeCell ref="A93:B93"/>
    <mergeCell ref="C93:N93"/>
    <mergeCell ref="O93:S93"/>
    <mergeCell ref="T93:W93"/>
    <mergeCell ref="X93:AB93"/>
    <mergeCell ref="A94:B94"/>
    <mergeCell ref="C94:N94"/>
    <mergeCell ref="O94:S94"/>
    <mergeCell ref="T94:W94"/>
    <mergeCell ref="X94:AB94"/>
    <mergeCell ref="A91:B91"/>
    <mergeCell ref="C91:N91"/>
    <mergeCell ref="O91:S91"/>
    <mergeCell ref="T91:W91"/>
    <mergeCell ref="X91:AB91"/>
    <mergeCell ref="A92:B92"/>
    <mergeCell ref="C92:N92"/>
    <mergeCell ref="O92:S92"/>
    <mergeCell ref="T92:W92"/>
    <mergeCell ref="X92:AB92"/>
    <mergeCell ref="A89:B89"/>
    <mergeCell ref="C89:N89"/>
    <mergeCell ref="O89:S89"/>
    <mergeCell ref="T89:W89"/>
    <mergeCell ref="X89:AB89"/>
    <mergeCell ref="A90:B90"/>
    <mergeCell ref="C90:N90"/>
    <mergeCell ref="O90:S90"/>
    <mergeCell ref="T90:W90"/>
    <mergeCell ref="X90:AB90"/>
    <mergeCell ref="A86:B86"/>
    <mergeCell ref="C86:N86"/>
    <mergeCell ref="O86:S86"/>
    <mergeCell ref="T86:W86"/>
    <mergeCell ref="X86:AB86"/>
    <mergeCell ref="A88:B88"/>
    <mergeCell ref="C88:N88"/>
    <mergeCell ref="O88:S88"/>
    <mergeCell ref="T88:W88"/>
    <mergeCell ref="X88:AB88"/>
    <mergeCell ref="A84:B84"/>
    <mergeCell ref="C84:N84"/>
    <mergeCell ref="O84:S84"/>
    <mergeCell ref="T84:W84"/>
    <mergeCell ref="X84:AB84"/>
    <mergeCell ref="A85:B85"/>
    <mergeCell ref="C85:N85"/>
    <mergeCell ref="O85:S85"/>
    <mergeCell ref="T85:W85"/>
    <mergeCell ref="X85:AB85"/>
    <mergeCell ref="A82:B82"/>
    <mergeCell ref="C82:N82"/>
    <mergeCell ref="O82:S82"/>
    <mergeCell ref="T82:W82"/>
    <mergeCell ref="X82:AB82"/>
    <mergeCell ref="A83:B83"/>
    <mergeCell ref="C83:N83"/>
    <mergeCell ref="O83:S83"/>
    <mergeCell ref="T83:W83"/>
    <mergeCell ref="X83:AB83"/>
    <mergeCell ref="A80:B80"/>
    <mergeCell ref="C80:N80"/>
    <mergeCell ref="O80:S80"/>
    <mergeCell ref="T80:W80"/>
    <mergeCell ref="X80:AB80"/>
    <mergeCell ref="A81:B81"/>
    <mergeCell ref="C81:N81"/>
    <mergeCell ref="O81:S81"/>
    <mergeCell ref="T81:W81"/>
    <mergeCell ref="X81:AB81"/>
    <mergeCell ref="A78:B78"/>
    <mergeCell ref="C78:N78"/>
    <mergeCell ref="O78:S78"/>
    <mergeCell ref="T78:W78"/>
    <mergeCell ref="X78:AB78"/>
    <mergeCell ref="A79:B79"/>
    <mergeCell ref="C79:N79"/>
    <mergeCell ref="O79:S79"/>
    <mergeCell ref="T79:W79"/>
    <mergeCell ref="X79:AB79"/>
    <mergeCell ref="X75:AB76"/>
    <mergeCell ref="A77:B77"/>
    <mergeCell ref="C77:N77"/>
    <mergeCell ref="O77:S77"/>
    <mergeCell ref="T77:W77"/>
    <mergeCell ref="X77:AB77"/>
    <mergeCell ref="J16:U16"/>
    <mergeCell ref="J17:U17"/>
    <mergeCell ref="A75:B76"/>
    <mergeCell ref="C75:N76"/>
    <mergeCell ref="O75:S76"/>
    <mergeCell ref="T75:W76"/>
    <mergeCell ref="T2:Y2"/>
    <mergeCell ref="A6:J6"/>
    <mergeCell ref="K6:W6"/>
    <mergeCell ref="A8:I8"/>
    <mergeCell ref="J8:R8"/>
    <mergeCell ref="B15:AB15"/>
  </mergeCells>
  <printOptions horizontalCentered="1"/>
  <pageMargins left="0.3597222222222222" right="0.1597222222222222" top="0.25" bottom="0.3597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0">
      <selection activeCell="B81" sqref="B81"/>
    </sheetView>
  </sheetViews>
  <sheetFormatPr defaultColWidth="9.00390625" defaultRowHeight="12.75"/>
  <cols>
    <col min="1" max="1" width="7.00390625" style="0" customWidth="1"/>
    <col min="2" max="2" width="26.125" style="0" customWidth="1"/>
    <col min="3" max="3" width="23.875" style="0" customWidth="1"/>
    <col min="4" max="4" width="14.75390625" style="0" customWidth="1"/>
    <col min="5" max="5" width="12.75390625" style="0" customWidth="1"/>
    <col min="6" max="6" width="14.75390625" style="0" customWidth="1"/>
  </cols>
  <sheetData>
    <row r="1" ht="12.75">
      <c r="B1" s="17" t="str">
        <f>'vipassana mérleg'!K6</f>
        <v>VIPASSANA MAGYARORSZÁG ALAPÍTVÁNY</v>
      </c>
    </row>
    <row r="2" ht="12.75">
      <c r="B2" s="28" t="s">
        <v>14</v>
      </c>
    </row>
    <row r="3" ht="12.75">
      <c r="B3" s="17" t="str">
        <f>'vipassana mérleg'!J8</f>
        <v>1097 Budapest, Ipar u. 2/b. 412.</v>
      </c>
    </row>
    <row r="4" ht="12.75">
      <c r="B4" s="28" t="s">
        <v>15</v>
      </c>
    </row>
    <row r="6" spans="1:6" ht="19.5">
      <c r="A6" s="185" t="s">
        <v>43</v>
      </c>
      <c r="B6" s="185"/>
      <c r="C6" s="185"/>
      <c r="D6" s="185"/>
      <c r="E6" s="185"/>
      <c r="F6" s="185"/>
    </row>
    <row r="7" spans="1:6" ht="19.5">
      <c r="A7" s="185" t="s">
        <v>44</v>
      </c>
      <c r="B7" s="185"/>
      <c r="C7" s="185"/>
      <c r="D7" s="185"/>
      <c r="E7" s="185"/>
      <c r="F7" s="185"/>
    </row>
    <row r="8" spans="1:6" ht="38.25" customHeight="1">
      <c r="A8" s="185" t="str">
        <f>'vipassana mérleg'!J17</f>
        <v>2 0 1 1.</v>
      </c>
      <c r="B8" s="185"/>
      <c r="C8" s="185"/>
      <c r="D8" s="185"/>
      <c r="E8" s="185"/>
      <c r="F8" s="185"/>
    </row>
    <row r="10" spans="1:6" ht="47.25">
      <c r="A10" s="29" t="s">
        <v>16</v>
      </c>
      <c r="B10" s="186" t="s">
        <v>17</v>
      </c>
      <c r="C10" s="186"/>
      <c r="D10" s="30" t="s">
        <v>18</v>
      </c>
      <c r="E10" s="31" t="s">
        <v>19</v>
      </c>
      <c r="F10" s="32" t="s">
        <v>45</v>
      </c>
    </row>
    <row r="11" spans="1:6" ht="15.75">
      <c r="A11" s="33" t="s">
        <v>46</v>
      </c>
      <c r="B11" s="187" t="s">
        <v>47</v>
      </c>
      <c r="C11" s="187"/>
      <c r="D11" s="34" t="s">
        <v>48</v>
      </c>
      <c r="E11" s="34" t="s">
        <v>49</v>
      </c>
      <c r="F11" s="35" t="s">
        <v>50</v>
      </c>
    </row>
    <row r="12" spans="1:6" s="17" customFormat="1" ht="14.25" customHeight="1">
      <c r="A12" s="36" t="s">
        <v>51</v>
      </c>
      <c r="B12" s="188" t="s">
        <v>52</v>
      </c>
      <c r="C12" s="188"/>
      <c r="D12" s="37">
        <f>D13+D23</f>
        <v>3590</v>
      </c>
      <c r="E12" s="37">
        <f>E13+E23</f>
        <v>0</v>
      </c>
      <c r="F12" s="38">
        <f>F13+F23</f>
        <v>6206</v>
      </c>
    </row>
    <row r="13" spans="1:6" ht="15">
      <c r="A13" s="39" t="s">
        <v>53</v>
      </c>
      <c r="B13" s="40" t="s">
        <v>54</v>
      </c>
      <c r="C13" s="40"/>
      <c r="D13" s="41">
        <v>3590</v>
      </c>
      <c r="E13" s="41">
        <f>E14+E19+E20+E21+E22</f>
        <v>0</v>
      </c>
      <c r="F13" s="20">
        <f>F14+F19+F20+F21+F22</f>
        <v>6206</v>
      </c>
    </row>
    <row r="14" spans="1:6" ht="15">
      <c r="A14" s="42" t="s">
        <v>55</v>
      </c>
      <c r="B14" s="189" t="s">
        <v>56</v>
      </c>
      <c r="C14" s="189"/>
      <c r="D14" s="43">
        <f>D15+D16+D17+D18</f>
        <v>0</v>
      </c>
      <c r="E14" s="43">
        <f>E15+E16+E17+E18</f>
        <v>0</v>
      </c>
      <c r="F14" s="44">
        <f>F15+F16+F17+F18</f>
        <v>0</v>
      </c>
    </row>
    <row r="15" spans="1:6" ht="15">
      <c r="A15" s="42" t="s">
        <v>57</v>
      </c>
      <c r="B15" s="189" t="s">
        <v>58</v>
      </c>
      <c r="C15" s="189"/>
      <c r="D15" s="43"/>
      <c r="E15" s="19"/>
      <c r="F15" s="44"/>
    </row>
    <row r="16" spans="1:6" ht="15">
      <c r="A16" s="42" t="s">
        <v>59</v>
      </c>
      <c r="B16" s="189" t="s">
        <v>60</v>
      </c>
      <c r="C16" s="189"/>
      <c r="D16" s="43">
        <v>0</v>
      </c>
      <c r="E16" s="19"/>
      <c r="F16" s="44">
        <v>0</v>
      </c>
    </row>
    <row r="17" spans="1:6" ht="15">
      <c r="A17" s="42" t="s">
        <v>61</v>
      </c>
      <c r="B17" s="45" t="s">
        <v>62</v>
      </c>
      <c r="C17" s="46"/>
      <c r="D17" s="43"/>
      <c r="E17" s="19"/>
      <c r="F17" s="44"/>
    </row>
    <row r="18" spans="1:6" ht="15">
      <c r="A18" s="42" t="s">
        <v>63</v>
      </c>
      <c r="B18" s="45" t="s">
        <v>64</v>
      </c>
      <c r="C18" s="46"/>
      <c r="D18" s="43"/>
      <c r="E18" s="19"/>
      <c r="F18" s="44"/>
    </row>
    <row r="19" spans="1:6" ht="15">
      <c r="A19" s="42" t="s">
        <v>65</v>
      </c>
      <c r="B19" s="45" t="s">
        <v>66</v>
      </c>
      <c r="C19" s="46"/>
      <c r="D19" s="43"/>
      <c r="E19" s="19"/>
      <c r="F19" s="44"/>
    </row>
    <row r="20" spans="1:6" ht="15">
      <c r="A20" s="42" t="s">
        <v>67</v>
      </c>
      <c r="B20" s="45" t="s">
        <v>68</v>
      </c>
      <c r="C20" s="46"/>
      <c r="D20" s="43"/>
      <c r="E20" s="19"/>
      <c r="F20" s="44"/>
    </row>
    <row r="21" spans="1:6" ht="15">
      <c r="A21" s="42" t="s">
        <v>69</v>
      </c>
      <c r="B21" s="45" t="s">
        <v>70</v>
      </c>
      <c r="C21" s="46"/>
      <c r="D21" s="43">
        <v>3587</v>
      </c>
      <c r="E21" s="19"/>
      <c r="F21" s="44">
        <v>5754</v>
      </c>
    </row>
    <row r="22" spans="1:6" ht="15">
      <c r="A22" s="42" t="s">
        <v>71</v>
      </c>
      <c r="B22" s="45" t="s">
        <v>72</v>
      </c>
      <c r="C22" s="46"/>
      <c r="D22" s="43">
        <v>3</v>
      </c>
      <c r="E22" s="19"/>
      <c r="F22" s="44">
        <v>452</v>
      </c>
    </row>
    <row r="23" spans="1:6" ht="15">
      <c r="A23" s="47" t="s">
        <v>73</v>
      </c>
      <c r="B23" s="190" t="s">
        <v>74</v>
      </c>
      <c r="C23" s="190"/>
      <c r="D23" s="48"/>
      <c r="E23" s="49"/>
      <c r="F23" s="50"/>
    </row>
    <row r="24" spans="1:6" s="17" customFormat="1" ht="15.75">
      <c r="A24" s="51" t="s">
        <v>75</v>
      </c>
      <c r="B24" s="191" t="s">
        <v>76</v>
      </c>
      <c r="C24" s="191"/>
      <c r="D24" s="53">
        <f>D25+D26</f>
        <v>0</v>
      </c>
      <c r="E24" s="53">
        <f>E25+E26</f>
        <v>0</v>
      </c>
      <c r="F24" s="54">
        <f>F25+F26</f>
        <v>0</v>
      </c>
    </row>
    <row r="25" spans="1:6" ht="15">
      <c r="A25" s="39" t="s">
        <v>77</v>
      </c>
      <c r="B25" s="192" t="s">
        <v>78</v>
      </c>
      <c r="C25" s="192"/>
      <c r="D25" s="41"/>
      <c r="E25" s="18"/>
      <c r="F25" s="20"/>
    </row>
    <row r="26" spans="1:6" ht="15">
      <c r="A26" s="47" t="s">
        <v>79</v>
      </c>
      <c r="B26" s="190" t="s">
        <v>80</v>
      </c>
      <c r="C26" s="190"/>
      <c r="D26" s="48"/>
      <c r="E26" s="49"/>
      <c r="F26" s="50"/>
    </row>
    <row r="27" spans="1:6" s="17" customFormat="1" ht="15.75">
      <c r="A27" s="51" t="s">
        <v>81</v>
      </c>
      <c r="B27" s="191" t="s">
        <v>82</v>
      </c>
      <c r="C27" s="191"/>
      <c r="D27" s="53">
        <f>D13+D25</f>
        <v>3590</v>
      </c>
      <c r="E27" s="53">
        <f>E13+E25</f>
        <v>0</v>
      </c>
      <c r="F27" s="54">
        <f>F13+F25</f>
        <v>6206</v>
      </c>
    </row>
    <row r="28" spans="1:6" s="17" customFormat="1" ht="15.75">
      <c r="A28" s="51" t="s">
        <v>83</v>
      </c>
      <c r="B28" s="55" t="s">
        <v>84</v>
      </c>
      <c r="C28" s="56"/>
      <c r="D28" s="53">
        <f>D23+D26</f>
        <v>0</v>
      </c>
      <c r="E28" s="53">
        <f>E23+E26</f>
        <v>0</v>
      </c>
      <c r="F28" s="54">
        <f>F23+F26</f>
        <v>0</v>
      </c>
    </row>
    <row r="29" spans="1:6" s="17" customFormat="1" ht="15.75">
      <c r="A29" s="51" t="s">
        <v>85</v>
      </c>
      <c r="B29" s="191" t="s">
        <v>86</v>
      </c>
      <c r="C29" s="191"/>
      <c r="D29" s="53">
        <f>SUM(D30:DD33)</f>
        <v>8794</v>
      </c>
      <c r="E29" s="53">
        <f>SUM(E30:E33)</f>
        <v>0</v>
      </c>
      <c r="F29" s="54">
        <f>SUM(F30:DF33)</f>
        <v>4730</v>
      </c>
    </row>
    <row r="30" spans="1:6" ht="15">
      <c r="A30" s="39" t="s">
        <v>87</v>
      </c>
      <c r="B30" s="192" t="s">
        <v>88</v>
      </c>
      <c r="C30" s="192"/>
      <c r="D30" s="41">
        <v>4064</v>
      </c>
      <c r="E30" s="18"/>
      <c r="F30" s="20">
        <v>4730</v>
      </c>
    </row>
    <row r="31" spans="1:6" ht="15">
      <c r="A31" s="39" t="s">
        <v>89</v>
      </c>
      <c r="B31" s="189" t="s">
        <v>90</v>
      </c>
      <c r="C31" s="189"/>
      <c r="D31" s="43">
        <v>0</v>
      </c>
      <c r="E31" s="18"/>
      <c r="F31" s="20">
        <v>0</v>
      </c>
    </row>
    <row r="32" spans="1:6" ht="15">
      <c r="A32" s="57" t="s">
        <v>91</v>
      </c>
      <c r="B32" s="189" t="s">
        <v>92</v>
      </c>
      <c r="C32" s="189"/>
      <c r="D32" s="43"/>
      <c r="E32" s="58"/>
      <c r="F32" s="59"/>
    </row>
    <row r="33" spans="1:6" ht="15">
      <c r="A33" s="47" t="s">
        <v>93</v>
      </c>
      <c r="B33" s="60" t="s">
        <v>94</v>
      </c>
      <c r="C33" s="61"/>
      <c r="D33" s="48"/>
      <c r="E33" s="49"/>
      <c r="F33" s="50"/>
    </row>
    <row r="34" spans="1:6" s="17" customFormat="1" ht="15.75">
      <c r="A34" s="51" t="s">
        <v>95</v>
      </c>
      <c r="B34" s="191" t="s">
        <v>96</v>
      </c>
      <c r="C34" s="191"/>
      <c r="D34" s="53">
        <f>SUM(D35:DD38)</f>
        <v>0</v>
      </c>
      <c r="E34" s="53">
        <f>SUM(E35:DE38)</f>
        <v>0</v>
      </c>
      <c r="F34" s="54">
        <f>SUM(F35:DF38)</f>
        <v>0</v>
      </c>
    </row>
    <row r="35" spans="1:6" ht="15">
      <c r="A35" s="62" t="s">
        <v>97</v>
      </c>
      <c r="B35" s="192" t="s">
        <v>88</v>
      </c>
      <c r="C35" s="192"/>
      <c r="D35" s="41"/>
      <c r="E35" s="41"/>
      <c r="F35" s="20"/>
    </row>
    <row r="36" spans="1:6" ht="15">
      <c r="A36" s="42" t="s">
        <v>98</v>
      </c>
      <c r="B36" s="189" t="s">
        <v>90</v>
      </c>
      <c r="C36" s="189"/>
      <c r="D36" s="43"/>
      <c r="E36" s="43"/>
      <c r="F36" s="44"/>
    </row>
    <row r="37" spans="1:6" ht="15">
      <c r="A37" s="62" t="s">
        <v>99</v>
      </c>
      <c r="B37" s="189" t="s">
        <v>92</v>
      </c>
      <c r="C37" s="189"/>
      <c r="D37" s="43"/>
      <c r="E37" s="43"/>
      <c r="F37" s="44"/>
    </row>
    <row r="38" spans="1:6" ht="15">
      <c r="A38" s="47" t="s">
        <v>100</v>
      </c>
      <c r="B38" s="60" t="s">
        <v>94</v>
      </c>
      <c r="C38" s="61"/>
      <c r="D38" s="48"/>
      <c r="E38" s="48"/>
      <c r="F38" s="50"/>
    </row>
    <row r="39" spans="1:6" s="17" customFormat="1" ht="15.75">
      <c r="A39" s="51" t="s">
        <v>101</v>
      </c>
      <c r="B39" s="55" t="s">
        <v>102</v>
      </c>
      <c r="C39" s="56"/>
      <c r="D39" s="53">
        <f>D40+D41</f>
        <v>-474</v>
      </c>
      <c r="E39" s="53">
        <f>E40+E41</f>
        <v>0</v>
      </c>
      <c r="F39" s="54">
        <f>F40+F41</f>
        <v>1476</v>
      </c>
    </row>
    <row r="40" spans="1:6" ht="15">
      <c r="A40" s="39" t="s">
        <v>103</v>
      </c>
      <c r="B40" s="63" t="s">
        <v>104</v>
      </c>
      <c r="C40" s="64"/>
      <c r="D40" s="41">
        <f>D13-D30-D33</f>
        <v>-474</v>
      </c>
      <c r="E40" s="41">
        <f>E13-E30-E33</f>
        <v>0</v>
      </c>
      <c r="F40" s="20">
        <f>F13-F30-F33</f>
        <v>1476</v>
      </c>
    </row>
    <row r="41" spans="1:6" ht="15">
      <c r="A41" s="47" t="s">
        <v>105</v>
      </c>
      <c r="B41" s="60" t="s">
        <v>106</v>
      </c>
      <c r="C41" s="65"/>
      <c r="D41" s="48">
        <f>D25-D35-D38</f>
        <v>0</v>
      </c>
      <c r="E41" s="48">
        <f>E25-E35-E38</f>
        <v>0</v>
      </c>
      <c r="F41" s="50">
        <f>F25-F35-F38</f>
        <v>0</v>
      </c>
    </row>
    <row r="42" spans="1:6" s="17" customFormat="1" ht="15.75">
      <c r="A42" s="51" t="s">
        <v>107</v>
      </c>
      <c r="B42" s="55" t="s">
        <v>108</v>
      </c>
      <c r="C42" s="56"/>
      <c r="D42" s="53">
        <f>SUM(D43:D44)</f>
        <v>0</v>
      </c>
      <c r="E42" s="53">
        <f>SUM(E43:E44)</f>
        <v>0</v>
      </c>
      <c r="F42" s="54">
        <f>SUM(F43:F44)</f>
        <v>0</v>
      </c>
    </row>
    <row r="43" spans="1:6" ht="15">
      <c r="A43" s="62" t="s">
        <v>109</v>
      </c>
      <c r="B43" s="66" t="s">
        <v>110</v>
      </c>
      <c r="C43" s="67"/>
      <c r="D43" s="41">
        <f>D23-D31-D32</f>
        <v>0</v>
      </c>
      <c r="E43" s="41">
        <f>E23-E31-E32</f>
        <v>0</v>
      </c>
      <c r="F43" s="20">
        <f>F23-F31-F32</f>
        <v>0</v>
      </c>
    </row>
    <row r="44" spans="1:6" ht="15">
      <c r="A44" s="47" t="s">
        <v>111</v>
      </c>
      <c r="B44" s="60" t="s">
        <v>112</v>
      </c>
      <c r="C44" s="65"/>
      <c r="D44" s="48">
        <f>D26-D36-D37</f>
        <v>0</v>
      </c>
      <c r="E44" s="48">
        <f>E26-E36-E37</f>
        <v>0</v>
      </c>
      <c r="F44" s="50">
        <f>F26-F36-F37</f>
        <v>0</v>
      </c>
    </row>
    <row r="45" spans="1:6" s="17" customFormat="1" ht="15.75">
      <c r="A45" s="51" t="s">
        <v>113</v>
      </c>
      <c r="B45" s="52" t="s">
        <v>114</v>
      </c>
      <c r="C45" s="52"/>
      <c r="D45" s="53">
        <f>D25-D35+D44</f>
        <v>0</v>
      </c>
      <c r="E45" s="53">
        <f>E25-E35+E44</f>
        <v>0</v>
      </c>
      <c r="F45" s="54">
        <f>F25-F35+F44</f>
        <v>0</v>
      </c>
    </row>
    <row r="46" spans="1:6" s="17" customFormat="1" ht="15.75">
      <c r="A46" s="51" t="s">
        <v>115</v>
      </c>
      <c r="B46" s="193" t="s">
        <v>116</v>
      </c>
      <c r="C46" s="193"/>
      <c r="D46" s="53"/>
      <c r="E46" s="53"/>
      <c r="F46" s="54"/>
    </row>
    <row r="47" spans="1:6" s="17" customFormat="1" ht="15.75">
      <c r="A47" s="51" t="s">
        <v>117</v>
      </c>
      <c r="B47" s="193" t="s">
        <v>118</v>
      </c>
      <c r="C47" s="193"/>
      <c r="D47" s="53">
        <f>SUM(D48:D49)</f>
        <v>-474</v>
      </c>
      <c r="E47" s="53">
        <f>SUM(E48:E49)</f>
        <v>0</v>
      </c>
      <c r="F47" s="68">
        <f>SUM(F48:F49)</f>
        <v>1476</v>
      </c>
    </row>
    <row r="48" spans="1:6" s="13" customFormat="1" ht="15">
      <c r="A48" s="39" t="s">
        <v>119</v>
      </c>
      <c r="B48" s="194" t="s">
        <v>120</v>
      </c>
      <c r="C48" s="194"/>
      <c r="D48" s="41">
        <f>D13+D23-D30-D31-D32</f>
        <v>-474</v>
      </c>
      <c r="E48" s="41">
        <f>E13+E23-E30-E31-E32</f>
        <v>0</v>
      </c>
      <c r="F48" s="20">
        <f>F13+F23-F30-F31-F32</f>
        <v>1476</v>
      </c>
    </row>
    <row r="49" spans="1:6" s="13" customFormat="1" ht="15">
      <c r="A49" s="69" t="s">
        <v>121</v>
      </c>
      <c r="B49" s="190" t="s">
        <v>122</v>
      </c>
      <c r="C49" s="190"/>
      <c r="D49" s="48">
        <f>D45-D46</f>
        <v>0</v>
      </c>
      <c r="E49" s="48">
        <f>E45-E46</f>
        <v>0</v>
      </c>
      <c r="F49" s="50">
        <f>F45-F46</f>
        <v>0</v>
      </c>
    </row>
    <row r="50" spans="1:6" ht="15">
      <c r="A50" s="70"/>
      <c r="B50" s="71"/>
      <c r="C50" s="71"/>
      <c r="D50" s="72"/>
      <c r="E50" s="72"/>
      <c r="F50" s="72"/>
    </row>
    <row r="51" spans="1:6" ht="15">
      <c r="A51" s="70"/>
      <c r="B51" s="71"/>
      <c r="C51" s="71"/>
      <c r="D51" s="72"/>
      <c r="E51" s="72"/>
      <c r="F51" s="72"/>
    </row>
    <row r="52" spans="1:6" ht="15">
      <c r="A52" s="70"/>
      <c r="B52" s="71"/>
      <c r="C52" s="71"/>
      <c r="D52" s="72"/>
      <c r="E52" s="72"/>
      <c r="F52" s="72"/>
    </row>
    <row r="53" spans="1:6" ht="30.75" customHeight="1">
      <c r="A53" s="70"/>
      <c r="B53" s="71"/>
      <c r="C53" s="71"/>
      <c r="D53" s="72"/>
      <c r="E53" s="72"/>
      <c r="F53" s="72"/>
    </row>
    <row r="54" spans="1:6" ht="27" customHeight="1">
      <c r="A54" s="195" t="s">
        <v>123</v>
      </c>
      <c r="B54" s="195"/>
      <c r="C54" s="195"/>
      <c r="D54" s="195"/>
      <c r="E54" s="195"/>
      <c r="F54" s="195"/>
    </row>
    <row r="55" spans="1:6" ht="12.75">
      <c r="A55" s="196" t="s">
        <v>124</v>
      </c>
      <c r="B55" s="196"/>
      <c r="C55" s="196"/>
      <c r="D55" s="197">
        <f>D56+D59+D60</f>
        <v>1242</v>
      </c>
      <c r="E55" s="197"/>
      <c r="F55" s="4"/>
    </row>
    <row r="56" spans="1:6" ht="15">
      <c r="A56" s="198" t="s">
        <v>125</v>
      </c>
      <c r="B56" s="198"/>
      <c r="C56" s="198"/>
      <c r="D56" s="199">
        <v>0</v>
      </c>
      <c r="E56" s="199"/>
      <c r="F56" s="72"/>
    </row>
    <row r="57" spans="1:6" ht="15">
      <c r="A57" s="198" t="s">
        <v>126</v>
      </c>
      <c r="B57" s="198"/>
      <c r="C57" s="198"/>
      <c r="D57" s="199"/>
      <c r="E57" s="199"/>
      <c r="F57" s="72"/>
    </row>
    <row r="58" spans="1:6" ht="15">
      <c r="A58" s="198" t="s">
        <v>127</v>
      </c>
      <c r="B58" s="198"/>
      <c r="C58" s="198"/>
      <c r="D58" s="200"/>
      <c r="E58" s="200"/>
      <c r="F58" s="72"/>
    </row>
    <row r="59" spans="1:6" ht="15">
      <c r="A59" s="198" t="s">
        <v>128</v>
      </c>
      <c r="B59" s="198"/>
      <c r="C59" s="198"/>
      <c r="D59" s="201">
        <v>1242</v>
      </c>
      <c r="E59" s="201"/>
      <c r="F59" s="72"/>
    </row>
    <row r="60" spans="1:6" ht="15">
      <c r="A60" s="198" t="s">
        <v>129</v>
      </c>
      <c r="B60" s="198"/>
      <c r="C60" s="198"/>
      <c r="D60" s="201">
        <v>0</v>
      </c>
      <c r="E60" s="201"/>
      <c r="F60" s="72"/>
    </row>
    <row r="61" spans="1:6" ht="15">
      <c r="A61" s="202" t="s">
        <v>130</v>
      </c>
      <c r="B61" s="202"/>
      <c r="C61" s="202"/>
      <c r="D61" s="203">
        <v>3488</v>
      </c>
      <c r="E61" s="203"/>
      <c r="F61" s="72"/>
    </row>
    <row r="62" spans="1:6" ht="15">
      <c r="A62" s="202" t="s">
        <v>131</v>
      </c>
      <c r="B62" s="202"/>
      <c r="C62" s="202"/>
      <c r="D62" s="203">
        <v>0</v>
      </c>
      <c r="E62" s="203"/>
      <c r="F62" s="72"/>
    </row>
    <row r="63" spans="1:6" ht="15">
      <c r="A63" s="202" t="s">
        <v>132</v>
      </c>
      <c r="B63" s="202"/>
      <c r="C63" s="202"/>
      <c r="D63" s="203"/>
      <c r="E63" s="203"/>
      <c r="F63" s="72"/>
    </row>
    <row r="64" spans="1:6" ht="15">
      <c r="A64" s="202" t="s">
        <v>133</v>
      </c>
      <c r="B64" s="202"/>
      <c r="C64" s="202"/>
      <c r="D64" s="204"/>
      <c r="E64" s="204"/>
      <c r="F64" s="72"/>
    </row>
    <row r="65" spans="1:6" ht="15">
      <c r="A65" s="205" t="s">
        <v>134</v>
      </c>
      <c r="B65" s="205"/>
      <c r="C65" s="205"/>
      <c r="D65" s="206"/>
      <c r="E65" s="206"/>
      <c r="F65" s="72"/>
    </row>
    <row r="66" spans="1:6" ht="15">
      <c r="A66" s="207"/>
      <c r="B66" s="207"/>
      <c r="C66" s="72"/>
      <c r="D66" s="207"/>
      <c r="E66" s="207"/>
      <c r="F66" s="3"/>
    </row>
    <row r="67" spans="1:6" ht="12.75">
      <c r="A67" s="3"/>
      <c r="B67" s="3"/>
      <c r="C67" s="3"/>
      <c r="D67" s="3"/>
      <c r="E67" s="3"/>
      <c r="F67" s="3"/>
    </row>
    <row r="68" ht="12.75">
      <c r="A68" s="13" t="str">
        <f>'vipassana mérleg'!A101</f>
        <v>Budapest, 2012. május 10.</v>
      </c>
    </row>
    <row r="69" ht="54" customHeight="1"/>
    <row r="70" spans="2:5" ht="12.75">
      <c r="B70" t="s">
        <v>135</v>
      </c>
      <c r="D70" s="208" t="s">
        <v>12</v>
      </c>
      <c r="E70" s="208"/>
    </row>
  </sheetData>
  <sheetProtection/>
  <mergeCells count="52">
    <mergeCell ref="A66:B66"/>
    <mergeCell ref="D66:E66"/>
    <mergeCell ref="D70:E70"/>
    <mergeCell ref="A63:C63"/>
    <mergeCell ref="D63:E63"/>
    <mergeCell ref="A64:C64"/>
    <mergeCell ref="D64:E64"/>
    <mergeCell ref="A65:C65"/>
    <mergeCell ref="D65:E65"/>
    <mergeCell ref="A60:C60"/>
    <mergeCell ref="D60:E60"/>
    <mergeCell ref="A61:C61"/>
    <mergeCell ref="D61:E61"/>
    <mergeCell ref="A62:C62"/>
    <mergeCell ref="D62:E62"/>
    <mergeCell ref="A57:C57"/>
    <mergeCell ref="D57:E57"/>
    <mergeCell ref="A58:C58"/>
    <mergeCell ref="D58:E58"/>
    <mergeCell ref="A59:C59"/>
    <mergeCell ref="D59:E59"/>
    <mergeCell ref="B48:C48"/>
    <mergeCell ref="B49:C49"/>
    <mergeCell ref="A54:F54"/>
    <mergeCell ref="A55:C55"/>
    <mergeCell ref="D55:E55"/>
    <mergeCell ref="A56:C56"/>
    <mergeCell ref="D56:E56"/>
    <mergeCell ref="B34:C34"/>
    <mergeCell ref="B35:C35"/>
    <mergeCell ref="B36:C36"/>
    <mergeCell ref="B37:C37"/>
    <mergeCell ref="B46:C46"/>
    <mergeCell ref="B47:C47"/>
    <mergeCell ref="B26:C26"/>
    <mergeCell ref="B27:C27"/>
    <mergeCell ref="B29:C29"/>
    <mergeCell ref="B30:C30"/>
    <mergeCell ref="B31:C31"/>
    <mergeCell ref="B32:C32"/>
    <mergeCell ref="B14:C14"/>
    <mergeCell ref="B15:C15"/>
    <mergeCell ref="B16:C16"/>
    <mergeCell ref="B23:C23"/>
    <mergeCell ref="B24:C24"/>
    <mergeCell ref="B25:C25"/>
    <mergeCell ref="A6:F6"/>
    <mergeCell ref="A7:F7"/>
    <mergeCell ref="A8:F8"/>
    <mergeCell ref="B10:C10"/>
    <mergeCell ref="B11:C11"/>
    <mergeCell ref="B12:C12"/>
  </mergeCells>
  <printOptions horizontalCentered="1"/>
  <pageMargins left="0.3597222222222222" right="0.1597222222222222" top="0.12013888888888889" bottom="0.35972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66"/>
  <sheetViews>
    <sheetView tabSelected="1" zoomScalePageLayoutView="0" workbookViewId="0" topLeftCell="A127">
      <selection activeCell="B134" sqref="B134"/>
    </sheetView>
  </sheetViews>
  <sheetFormatPr defaultColWidth="9.00390625" defaultRowHeight="25.5" customHeight="1"/>
  <cols>
    <col min="1" max="1" width="3.75390625" style="73" customWidth="1"/>
    <col min="2" max="2" width="9.125" style="73" customWidth="1"/>
    <col min="3" max="3" width="10.375" style="73" customWidth="1"/>
    <col min="4" max="4" width="24.875" style="73" customWidth="1"/>
    <col min="5" max="5" width="24.75390625" style="73" customWidth="1"/>
    <col min="6" max="6" width="14.25390625" style="73" customWidth="1"/>
    <col min="7" max="7" width="12.75390625" style="73" customWidth="1"/>
    <col min="8" max="8" width="12.375" style="73" customWidth="1"/>
    <col min="9" max="16384" width="9.125" style="73" customWidth="1"/>
  </cols>
  <sheetData>
    <row r="1" ht="37.5" customHeight="1"/>
    <row r="2" ht="37.5" customHeight="1"/>
    <row r="3" ht="37.5" customHeight="1"/>
    <row r="4" spans="1:11" ht="50.25" customHeight="1">
      <c r="A4" s="209" t="s">
        <v>136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11" spans="1:11" ht="29.25" customHeight="1">
      <c r="A11" s="210" t="s">
        <v>137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1" ht="33" customHeight="1">
      <c r="A12" s="210" t="s">
        <v>138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5" spans="5:7" ht="25.5" customHeight="1">
      <c r="E15" s="74" t="s">
        <v>139</v>
      </c>
      <c r="F15" s="75" t="s">
        <v>5</v>
      </c>
      <c r="G15" s="74"/>
    </row>
    <row r="16" spans="5:7" ht="25.5" customHeight="1">
      <c r="E16" s="74" t="s">
        <v>140</v>
      </c>
      <c r="F16" s="75" t="s">
        <v>141</v>
      </c>
      <c r="G16" s="74"/>
    </row>
    <row r="17" spans="5:7" ht="25.5" customHeight="1">
      <c r="E17" s="74" t="s">
        <v>142</v>
      </c>
      <c r="F17" s="75" t="s">
        <v>143</v>
      </c>
      <c r="G17" s="74"/>
    </row>
    <row r="18" spans="5:7" ht="25.5" customHeight="1">
      <c r="E18" s="74" t="s">
        <v>144</v>
      </c>
      <c r="F18" s="75" t="s">
        <v>145</v>
      </c>
      <c r="G18" s="74"/>
    </row>
    <row r="26" ht="17.25" customHeight="1"/>
    <row r="27" spans="1:11" s="76" customFormat="1" ht="37.5" customHeight="1">
      <c r="A27" s="211" t="str">
        <f>'vipassana mérleg'!J17</f>
        <v>2 0 1 1.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42" spans="1:11" ht="25.5" customHeight="1">
      <c r="A42" s="212" t="s">
        <v>146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</row>
    <row r="44" spans="1:2" ht="25.5" customHeight="1">
      <c r="A44" s="77" t="s">
        <v>51</v>
      </c>
      <c r="B44" s="73" t="s">
        <v>147</v>
      </c>
    </row>
    <row r="45" ht="25.5" customHeight="1">
      <c r="A45" s="77"/>
    </row>
    <row r="46" spans="1:2" ht="25.5" customHeight="1">
      <c r="A46" s="77" t="s">
        <v>53</v>
      </c>
      <c r="B46" s="73" t="s">
        <v>148</v>
      </c>
    </row>
    <row r="47" ht="25.5" customHeight="1">
      <c r="A47" s="77"/>
    </row>
    <row r="48" spans="1:2" ht="25.5" customHeight="1">
      <c r="A48" s="77" t="s">
        <v>55</v>
      </c>
      <c r="B48" s="73" t="s">
        <v>149</v>
      </c>
    </row>
    <row r="49" ht="25.5" customHeight="1">
      <c r="A49" s="77"/>
    </row>
    <row r="50" spans="1:2" ht="25.5" customHeight="1">
      <c r="A50" s="77" t="s">
        <v>57</v>
      </c>
      <c r="B50" s="73" t="s">
        <v>150</v>
      </c>
    </row>
    <row r="51" ht="25.5" customHeight="1">
      <c r="A51" s="77"/>
    </row>
    <row r="52" spans="1:2" ht="25.5" customHeight="1">
      <c r="A52" s="77" t="s">
        <v>59</v>
      </c>
      <c r="B52" s="73" t="s">
        <v>151</v>
      </c>
    </row>
    <row r="53" spans="1:2" ht="12.75" customHeight="1">
      <c r="A53" s="77"/>
      <c r="B53" s="73" t="s">
        <v>152</v>
      </c>
    </row>
    <row r="54" spans="1:2" ht="12.75" customHeight="1">
      <c r="A54" s="77"/>
      <c r="B54" s="73" t="s">
        <v>153</v>
      </c>
    </row>
    <row r="55" ht="7.5" customHeight="1">
      <c r="A55" s="77"/>
    </row>
    <row r="56" spans="1:3" ht="12.75" customHeight="1">
      <c r="A56" s="77"/>
      <c r="B56" s="78" t="s">
        <v>154</v>
      </c>
      <c r="C56" s="73" t="str">
        <f>C111</f>
        <v>2011. évben elnyert pályázatok</v>
      </c>
    </row>
    <row r="57" spans="1:2" ht="5.25" customHeight="1">
      <c r="A57" s="77"/>
      <c r="B57" s="78"/>
    </row>
    <row r="58" spans="1:3" ht="12.75" customHeight="1">
      <c r="A58" s="77"/>
      <c r="B58" s="78" t="s">
        <v>155</v>
      </c>
      <c r="C58" s="73" t="str">
        <f>C113</f>
        <v>2010. évben már elnyert pályázatok 2011. évben realizálódott összegei</v>
      </c>
    </row>
    <row r="59" spans="1:2" ht="5.25" customHeight="1">
      <c r="A59" s="77"/>
      <c r="B59" s="78"/>
    </row>
    <row r="60" spans="1:3" ht="12.75" customHeight="1">
      <c r="A60" s="77"/>
      <c r="B60" s="78" t="s">
        <v>156</v>
      </c>
      <c r="C60" s="73" t="str">
        <f>C115</f>
        <v>Vállalkozási szféra által nyújtott támogatások</v>
      </c>
    </row>
    <row r="61" spans="1:2" ht="6" customHeight="1">
      <c r="A61" s="77"/>
      <c r="B61" s="78"/>
    </row>
    <row r="62" spans="1:3" ht="12.75" customHeight="1">
      <c r="A62" s="77"/>
      <c r="B62" s="78" t="s">
        <v>157</v>
      </c>
      <c r="C62" s="73" t="str">
        <f>C117</f>
        <v> Magánszemélyektől kapott  adomány</v>
      </c>
    </row>
    <row r="63" spans="1:2" ht="6" customHeight="1">
      <c r="A63" s="77"/>
      <c r="B63" s="78"/>
    </row>
    <row r="64" spans="1:3" ht="12.75" customHeight="1">
      <c r="A64" s="77"/>
      <c r="B64" s="78" t="s">
        <v>158</v>
      </c>
      <c r="C64" s="73" t="str">
        <f>C121</f>
        <v>SZJA 1 % bevétel</v>
      </c>
    </row>
    <row r="65" spans="1:2" ht="12.75" customHeight="1">
      <c r="A65" s="77"/>
      <c r="B65" s="78"/>
    </row>
    <row r="66" spans="1:2" ht="25.5" customHeight="1">
      <c r="A66" s="77" t="s">
        <v>61</v>
      </c>
      <c r="B66" s="73" t="s">
        <v>159</v>
      </c>
    </row>
    <row r="67" ht="25.5" customHeight="1">
      <c r="A67" s="77"/>
    </row>
    <row r="68" spans="1:2" ht="25.5" customHeight="1">
      <c r="A68" s="77" t="s">
        <v>63</v>
      </c>
      <c r="B68" s="73" t="s">
        <v>160</v>
      </c>
    </row>
    <row r="73" spans="1:9" ht="25.5" customHeight="1">
      <c r="A73" s="213" t="s">
        <v>161</v>
      </c>
      <c r="B73" s="213" t="s">
        <v>162</v>
      </c>
      <c r="C73" s="213"/>
      <c r="D73" s="213"/>
      <c r="E73" s="213"/>
      <c r="F73" s="213"/>
      <c r="G73" s="213"/>
      <c r="H73" s="213"/>
      <c r="I73" s="79"/>
    </row>
    <row r="74" ht="13.5" customHeight="1"/>
    <row r="75" ht="25.5" customHeight="1">
      <c r="B75" s="80" t="s">
        <v>163</v>
      </c>
    </row>
    <row r="77" spans="1:9" ht="25.5" customHeight="1">
      <c r="A77" s="213" t="s">
        <v>164</v>
      </c>
      <c r="B77" s="213"/>
      <c r="C77" s="213"/>
      <c r="D77" s="213"/>
      <c r="E77" s="213"/>
      <c r="F77" s="213"/>
      <c r="G77" s="213"/>
      <c r="H77" s="213"/>
      <c r="I77" s="79"/>
    </row>
    <row r="78" ht="16.5" customHeight="1"/>
    <row r="79" ht="25.5" customHeight="1">
      <c r="H79" s="81" t="s">
        <v>165</v>
      </c>
    </row>
    <row r="80" spans="2:8" ht="25.5" customHeight="1">
      <c r="B80" s="214" t="s">
        <v>166</v>
      </c>
      <c r="C80" s="214"/>
      <c r="D80" s="214"/>
      <c r="E80" s="82"/>
      <c r="F80" s="82"/>
      <c r="G80" s="82"/>
      <c r="H80" s="83">
        <f>'vipassana mérleg'!O88</f>
        <v>2916</v>
      </c>
    </row>
    <row r="81" spans="2:8" ht="25.5" customHeight="1">
      <c r="B81" s="215" t="s">
        <v>167</v>
      </c>
      <c r="C81" s="215"/>
      <c r="D81" s="215"/>
      <c r="E81" s="84"/>
      <c r="F81" s="84">
        <f>'vipassana eredkimut'!F21</f>
        <v>5754</v>
      </c>
      <c r="G81" s="84"/>
      <c r="H81" s="85"/>
    </row>
    <row r="82" spans="2:8" ht="25.5" customHeight="1">
      <c r="B82" s="216" t="s">
        <v>168</v>
      </c>
      <c r="C82" s="216"/>
      <c r="D82" s="216"/>
      <c r="E82" s="86"/>
      <c r="F82" s="86">
        <f>'vipassana eredkimut'!F22</f>
        <v>452</v>
      </c>
      <c r="G82" s="86"/>
      <c r="H82" s="87"/>
    </row>
    <row r="83" spans="2:8" ht="25.5" customHeight="1">
      <c r="B83" s="217" t="s">
        <v>169</v>
      </c>
      <c r="C83" s="217"/>
      <c r="D83" s="217"/>
      <c r="E83" s="84"/>
      <c r="F83" s="84">
        <v>0</v>
      </c>
      <c r="G83" s="84"/>
      <c r="H83" s="85"/>
    </row>
    <row r="84" spans="2:8" ht="25.5" customHeight="1">
      <c r="B84" s="216" t="s">
        <v>170</v>
      </c>
      <c r="C84" s="216"/>
      <c r="D84" s="216"/>
      <c r="E84" s="86"/>
      <c r="F84" s="86">
        <v>0</v>
      </c>
      <c r="G84" s="86"/>
      <c r="H84" s="87"/>
    </row>
    <row r="85" spans="2:8" ht="25.5" customHeight="1">
      <c r="B85" s="216" t="s">
        <v>171</v>
      </c>
      <c r="C85" s="216"/>
      <c r="D85" s="216"/>
      <c r="E85" s="84"/>
      <c r="F85" s="84">
        <f>'vipassana eredkimut'!F24</f>
        <v>0</v>
      </c>
      <c r="G85" s="84"/>
      <c r="H85" s="85"/>
    </row>
    <row r="86" spans="2:8" ht="25.5" customHeight="1">
      <c r="B86" s="218" t="s">
        <v>172</v>
      </c>
      <c r="C86" s="218"/>
      <c r="D86" s="218"/>
      <c r="E86" s="82"/>
      <c r="F86" s="82"/>
      <c r="G86" s="82"/>
      <c r="H86" s="83">
        <f>SUM(F81:F85)</f>
        <v>6206</v>
      </c>
    </row>
    <row r="87" spans="2:8" ht="25.5" customHeight="1">
      <c r="B87" s="217" t="s">
        <v>173</v>
      </c>
      <c r="C87" s="217"/>
      <c r="D87" s="217"/>
      <c r="E87" s="84"/>
      <c r="F87" s="84">
        <f>'vipassana eredkimut'!D61</f>
        <v>3488</v>
      </c>
      <c r="G87" s="84"/>
      <c r="H87" s="85"/>
    </row>
    <row r="88" spans="2:8" ht="25.5" customHeight="1">
      <c r="B88" s="216" t="s">
        <v>174</v>
      </c>
      <c r="C88" s="216"/>
      <c r="D88" s="216"/>
      <c r="E88" s="86"/>
      <c r="F88" s="86">
        <f>'vipassana eredkimut'!D55</f>
        <v>1242</v>
      </c>
      <c r="G88" s="86"/>
      <c r="H88" s="87"/>
    </row>
    <row r="89" spans="2:8" ht="25.5" customHeight="1">
      <c r="B89" s="217" t="s">
        <v>175</v>
      </c>
      <c r="C89" s="217"/>
      <c r="D89" s="217"/>
      <c r="E89" s="84"/>
      <c r="F89" s="84">
        <f>'vipassana eredkimut'!D62</f>
        <v>0</v>
      </c>
      <c r="G89" s="84"/>
      <c r="H89" s="85"/>
    </row>
    <row r="90" spans="2:8" ht="25.5" customHeight="1">
      <c r="B90" s="216" t="s">
        <v>176</v>
      </c>
      <c r="C90" s="216"/>
      <c r="D90" s="216"/>
      <c r="E90" s="86"/>
      <c r="F90" s="86">
        <f>'vipassana eredkimut'!D63</f>
        <v>0</v>
      </c>
      <c r="G90" s="86"/>
      <c r="H90" s="87"/>
    </row>
    <row r="91" spans="2:8" ht="25.5" customHeight="1">
      <c r="B91" s="219" t="s">
        <v>177</v>
      </c>
      <c r="C91" s="219"/>
      <c r="D91" s="219"/>
      <c r="E91" s="88"/>
      <c r="F91" s="88">
        <v>0</v>
      </c>
      <c r="G91" s="88"/>
      <c r="H91" s="89"/>
    </row>
    <row r="92" spans="2:8" ht="25.5" customHeight="1">
      <c r="B92" s="218" t="s">
        <v>178</v>
      </c>
      <c r="C92" s="218"/>
      <c r="D92" s="218"/>
      <c r="E92" s="82"/>
      <c r="F92" s="82"/>
      <c r="G92" s="82"/>
      <c r="H92" s="83">
        <f>SUM(F87:F91)</f>
        <v>4730</v>
      </c>
    </row>
    <row r="93" spans="2:8" ht="25.5" customHeight="1">
      <c r="B93" s="218" t="s">
        <v>179</v>
      </c>
      <c r="C93" s="218"/>
      <c r="D93" s="218"/>
      <c r="E93" s="82"/>
      <c r="F93" s="82"/>
      <c r="G93" s="82"/>
      <c r="H93" s="83">
        <f>H86-H92</f>
        <v>1476</v>
      </c>
    </row>
    <row r="94" spans="2:8" ht="25.5" customHeight="1">
      <c r="B94" s="214" t="s">
        <v>180</v>
      </c>
      <c r="C94" s="214"/>
      <c r="D94" s="214"/>
      <c r="E94" s="82"/>
      <c r="F94" s="82"/>
      <c r="G94" s="82"/>
      <c r="H94" s="83">
        <f>H80+H86-H92</f>
        <v>4392</v>
      </c>
    </row>
    <row r="95" spans="5:8" ht="25.5" customHeight="1">
      <c r="E95" s="90"/>
      <c r="F95" s="90"/>
      <c r="G95" s="90"/>
      <c r="H95" s="90"/>
    </row>
    <row r="96" spans="2:8" ht="25.5" customHeight="1">
      <c r="B96" s="214" t="s">
        <v>166</v>
      </c>
      <c r="C96" s="214"/>
      <c r="D96" s="214"/>
      <c r="E96" s="91"/>
      <c r="F96" s="82"/>
      <c r="G96" s="82"/>
      <c r="H96" s="83">
        <f>H80</f>
        <v>2916</v>
      </c>
    </row>
    <row r="97" spans="2:8" ht="25.5" customHeight="1">
      <c r="B97" s="217" t="s">
        <v>181</v>
      </c>
      <c r="C97" s="217"/>
      <c r="D97" s="217"/>
      <c r="E97" s="92"/>
      <c r="F97" s="84">
        <f>'vipassana mérleg'!O77-'vipassana mérleg'!X77</f>
        <v>0</v>
      </c>
      <c r="G97" s="84"/>
      <c r="H97" s="85"/>
    </row>
    <row r="98" spans="2:8" ht="25.5" customHeight="1">
      <c r="B98" s="216" t="s">
        <v>182</v>
      </c>
      <c r="C98" s="216"/>
      <c r="D98" s="216"/>
      <c r="E98" s="93"/>
      <c r="F98" s="86">
        <f>-'vipassana mérleg'!O81+'vipassana mérleg'!X81</f>
        <v>1476</v>
      </c>
      <c r="G98" s="86"/>
      <c r="H98" s="87"/>
    </row>
    <row r="99" spans="2:8" ht="25.5" customHeight="1">
      <c r="B99" s="216" t="s">
        <v>183</v>
      </c>
      <c r="C99" s="216"/>
      <c r="D99" s="216"/>
      <c r="E99" s="93"/>
      <c r="F99" s="86">
        <f>'vipassana mérleg'!O96-'vipassana mérleg'!X96</f>
        <v>0</v>
      </c>
      <c r="G99" s="86"/>
      <c r="H99" s="87"/>
    </row>
    <row r="100" spans="2:8" ht="25.5" customHeight="1">
      <c r="B100" s="216" t="s">
        <v>184</v>
      </c>
      <c r="C100" s="216"/>
      <c r="D100" s="216"/>
      <c r="E100" s="93"/>
      <c r="F100" s="86">
        <v>0</v>
      </c>
      <c r="G100" s="86"/>
      <c r="H100" s="87"/>
    </row>
    <row r="101" spans="2:8" ht="25.5" customHeight="1">
      <c r="B101" s="214" t="s">
        <v>180</v>
      </c>
      <c r="C101" s="214"/>
      <c r="D101" s="214"/>
      <c r="E101" s="91"/>
      <c r="F101" s="82">
        <f>SUM(F97:F100)</f>
        <v>1476</v>
      </c>
      <c r="G101" s="82"/>
      <c r="H101" s="83">
        <f>H96+F101</f>
        <v>4392</v>
      </c>
    </row>
    <row r="102" spans="2:8" ht="25.5" customHeight="1">
      <c r="B102" s="94"/>
      <c r="C102" s="94"/>
      <c r="D102" s="94"/>
      <c r="E102" s="95"/>
      <c r="F102" s="96"/>
      <c r="G102" s="96"/>
      <c r="H102" s="96"/>
    </row>
    <row r="103" spans="2:8" ht="25.5" customHeight="1">
      <c r="B103" s="94"/>
      <c r="C103" s="94"/>
      <c r="D103" s="94"/>
      <c r="E103" s="95"/>
      <c r="F103" s="96"/>
      <c r="G103" s="96"/>
      <c r="H103" s="96"/>
    </row>
    <row r="104" spans="1:8" ht="25.5" customHeight="1">
      <c r="A104" s="213" t="s">
        <v>185</v>
      </c>
      <c r="B104" s="213"/>
      <c r="C104" s="213"/>
      <c r="D104" s="213"/>
      <c r="E104" s="213"/>
      <c r="F104" s="213"/>
      <c r="G104" s="213"/>
      <c r="H104" s="213"/>
    </row>
    <row r="105" spans="2:7" ht="25.5" customHeight="1">
      <c r="B105" s="97" t="s">
        <v>186</v>
      </c>
      <c r="C105" s="98"/>
      <c r="D105" s="98"/>
      <c r="E105" s="98"/>
      <c r="F105" s="98"/>
      <c r="G105" s="99"/>
    </row>
    <row r="106" spans="2:5" ht="25.5" customHeight="1">
      <c r="B106" s="220"/>
      <c r="C106" s="220"/>
      <c r="D106" s="220"/>
      <c r="E106" s="220"/>
    </row>
    <row r="107" spans="1:2" s="74" customFormat="1" ht="25.5" customHeight="1">
      <c r="A107" s="100" t="s">
        <v>187</v>
      </c>
      <c r="B107" s="101"/>
    </row>
    <row r="108" spans="1:2" s="74" customFormat="1" ht="24.75" customHeight="1">
      <c r="A108" s="100" t="s">
        <v>188</v>
      </c>
      <c r="B108" s="101"/>
    </row>
    <row r="109" s="74" customFormat="1" ht="25.5" customHeight="1">
      <c r="A109" s="100" t="s">
        <v>189</v>
      </c>
    </row>
    <row r="110" ht="25.5" customHeight="1">
      <c r="A110" s="102"/>
    </row>
    <row r="111" spans="2:3" s="100" customFormat="1" ht="25.5" customHeight="1">
      <c r="B111" s="103" t="s">
        <v>154</v>
      </c>
      <c r="C111" s="104" t="s">
        <v>190</v>
      </c>
    </row>
    <row r="112" ht="13.5" customHeight="1">
      <c r="H112" s="81"/>
    </row>
    <row r="113" spans="2:3" s="105" customFormat="1" ht="25.5" customHeight="1">
      <c r="B113" s="103" t="s">
        <v>155</v>
      </c>
      <c r="C113" s="104" t="s">
        <v>191</v>
      </c>
    </row>
    <row r="114" ht="12.75" customHeight="1"/>
    <row r="115" spans="1:8" ht="25.5" customHeight="1">
      <c r="A115" s="79"/>
      <c r="B115" s="103" t="s">
        <v>156</v>
      </c>
      <c r="C115" s="104" t="s">
        <v>192</v>
      </c>
      <c r="D115" s="79"/>
      <c r="E115" s="79"/>
      <c r="F115" s="81"/>
      <c r="G115" s="79"/>
      <c r="H115" s="79"/>
    </row>
    <row r="116" spans="1:8" ht="12" customHeight="1">
      <c r="A116" s="79"/>
      <c r="B116" s="106"/>
      <c r="C116" s="104"/>
      <c r="D116" s="79"/>
      <c r="E116" s="79"/>
      <c r="F116" s="81"/>
      <c r="G116" s="79"/>
      <c r="H116" s="79"/>
    </row>
    <row r="117" spans="2:3" ht="25.5" customHeight="1">
      <c r="B117" s="103" t="s">
        <v>157</v>
      </c>
      <c r="C117" s="104" t="s">
        <v>193</v>
      </c>
    </row>
    <row r="118" spans="2:3" ht="12" customHeight="1">
      <c r="B118" s="106"/>
      <c r="C118" s="104"/>
    </row>
    <row r="119" spans="2:5" s="105" customFormat="1" ht="20.25" customHeight="1">
      <c r="B119" s="221" t="s">
        <v>194</v>
      </c>
      <c r="C119" s="221"/>
      <c r="D119" s="221"/>
      <c r="E119" s="107">
        <v>5754000</v>
      </c>
    </row>
    <row r="120" ht="12.75" customHeight="1"/>
    <row r="121" spans="2:3" ht="25.5" customHeight="1">
      <c r="B121" s="103" t="s">
        <v>158</v>
      </c>
      <c r="C121" s="104" t="s">
        <v>195</v>
      </c>
    </row>
    <row r="122" spans="2:3" ht="10.5" customHeight="1">
      <c r="B122" s="106"/>
      <c r="C122" s="104"/>
    </row>
    <row r="123" spans="2:5" s="105" customFormat="1" ht="20.25" customHeight="1">
      <c r="B123" s="221" t="s">
        <v>196</v>
      </c>
      <c r="C123" s="221"/>
      <c r="D123" s="221"/>
      <c r="E123" s="107">
        <v>444867</v>
      </c>
    </row>
    <row r="126" spans="1:11" ht="25.5" customHeight="1">
      <c r="A126" s="108" t="s">
        <v>197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8" ht="25.5" customHeight="1">
      <c r="B128" s="73" t="s">
        <v>198</v>
      </c>
    </row>
    <row r="130" spans="1:11" ht="25.5" customHeight="1">
      <c r="A130" s="108" t="s">
        <v>199</v>
      </c>
      <c r="B130" s="108" t="s">
        <v>200</v>
      </c>
      <c r="C130" s="108"/>
      <c r="D130" s="108"/>
      <c r="E130" s="108"/>
      <c r="F130" s="108"/>
      <c r="G130" s="108"/>
      <c r="H130" s="108"/>
      <c r="I130" s="108"/>
      <c r="J130" s="108"/>
      <c r="K130" s="108"/>
    </row>
    <row r="132" spans="2:7" ht="12.75" customHeight="1">
      <c r="B132" s="109" t="s">
        <v>201</v>
      </c>
      <c r="C132"/>
      <c r="D132"/>
      <c r="E132"/>
      <c r="F132"/>
      <c r="G132"/>
    </row>
    <row r="133" spans="2:7" ht="12.75" customHeight="1">
      <c r="B133" s="8" t="s">
        <v>202</v>
      </c>
      <c r="C133" s="110"/>
      <c r="D133"/>
      <c r="E133"/>
      <c r="F133"/>
      <c r="G133"/>
    </row>
    <row r="134" spans="2:7" ht="12.75" customHeight="1">
      <c r="B134" s="111" t="s">
        <v>203</v>
      </c>
      <c r="C134" s="110"/>
      <c r="D134"/>
      <c r="E134"/>
      <c r="F134"/>
      <c r="G134"/>
    </row>
    <row r="135" spans="2:7" ht="12.75" customHeight="1">
      <c r="B135" s="111"/>
      <c r="C135" s="110"/>
      <c r="D135"/>
      <c r="E135"/>
      <c r="F135"/>
      <c r="G135"/>
    </row>
    <row r="136" spans="2:7" ht="12.75" customHeight="1">
      <c r="B136" s="111"/>
      <c r="C136" s="110"/>
      <c r="D136"/>
      <c r="E136"/>
      <c r="F136"/>
      <c r="G136"/>
    </row>
    <row r="137" spans="2:7" ht="12.75" customHeight="1">
      <c r="B137" s="111"/>
      <c r="C137" s="110"/>
      <c r="D137"/>
      <c r="E137"/>
      <c r="F137"/>
      <c r="G137"/>
    </row>
    <row r="138" spans="2:7" ht="12.75" customHeight="1">
      <c r="B138" s="111"/>
      <c r="C138" s="110"/>
      <c r="D138"/>
      <c r="E138"/>
      <c r="F138"/>
      <c r="G138"/>
    </row>
    <row r="139" spans="2:7" ht="12.75" customHeight="1">
      <c r="B139" s="111"/>
      <c r="C139" s="110"/>
      <c r="D139"/>
      <c r="E139"/>
      <c r="F139"/>
      <c r="G139"/>
    </row>
    <row r="140" spans="2:7" ht="12.75" customHeight="1">
      <c r="B140" s="111"/>
      <c r="C140" s="110"/>
      <c r="D140"/>
      <c r="E140"/>
      <c r="F140"/>
      <c r="G140"/>
    </row>
    <row r="141" spans="2:7" ht="12.75" customHeight="1">
      <c r="B141" s="111"/>
      <c r="C141" s="110"/>
      <c r="D141"/>
      <c r="E141"/>
      <c r="F141"/>
      <c r="G141"/>
    </row>
    <row r="142" spans="2:7" ht="12.75" customHeight="1">
      <c r="B142" s="111"/>
      <c r="C142" s="110"/>
      <c r="D142"/>
      <c r="E142"/>
      <c r="F142"/>
      <c r="G142"/>
    </row>
    <row r="143" spans="2:7" ht="12.75" customHeight="1">
      <c r="B143" s="109"/>
      <c r="C143"/>
      <c r="D143"/>
      <c r="E143"/>
      <c r="F143"/>
      <c r="G143"/>
    </row>
    <row r="144" spans="2:7" ht="12.75" customHeight="1">
      <c r="B144" s="112" t="s">
        <v>204</v>
      </c>
      <c r="C144"/>
      <c r="D144"/>
      <c r="E144"/>
      <c r="F144"/>
      <c r="G144"/>
    </row>
    <row r="145" spans="2:7" ht="12.75" customHeight="1">
      <c r="B145" s="113"/>
      <c r="C145"/>
      <c r="D145"/>
      <c r="E145"/>
      <c r="F145"/>
      <c r="G145"/>
    </row>
    <row r="146" spans="2:7" ht="12.75" customHeight="1">
      <c r="B146" s="112" t="s">
        <v>205</v>
      </c>
      <c r="D146" s="113" t="s">
        <v>206</v>
      </c>
      <c r="E146" s="109" t="s">
        <v>207</v>
      </c>
      <c r="G146"/>
    </row>
    <row r="147" spans="2:5" ht="12.75" customHeight="1">
      <c r="B147"/>
      <c r="C147"/>
      <c r="D147" s="113" t="s">
        <v>208</v>
      </c>
      <c r="E147" s="113" t="s">
        <v>209</v>
      </c>
    </row>
    <row r="148" spans="2:7" ht="12.75" customHeight="1">
      <c r="B148"/>
      <c r="C148"/>
      <c r="D148" s="113" t="s">
        <v>210</v>
      </c>
      <c r="E148" s="113" t="s">
        <v>209</v>
      </c>
      <c r="G148"/>
    </row>
    <row r="149" spans="2:7" ht="12.75" customHeight="1">
      <c r="B149" s="113"/>
      <c r="C149"/>
      <c r="D149"/>
      <c r="E149"/>
      <c r="F149"/>
      <c r="G149"/>
    </row>
    <row r="150" spans="2:7" ht="12.75" customHeight="1">
      <c r="B150" s="113"/>
      <c r="C150"/>
      <c r="D150"/>
      <c r="E150"/>
      <c r="F150"/>
      <c r="G150"/>
    </row>
    <row r="151" spans="2:7" ht="12.75" customHeight="1">
      <c r="B151" s="114" t="s">
        <v>211</v>
      </c>
      <c r="C151"/>
      <c r="D151"/>
      <c r="E151"/>
      <c r="F151"/>
      <c r="G151"/>
    </row>
    <row r="152" spans="2:7" ht="12.75" customHeight="1">
      <c r="B152" s="115" t="s">
        <v>212</v>
      </c>
      <c r="C152"/>
      <c r="D152"/>
      <c r="E152"/>
      <c r="F152"/>
      <c r="G152"/>
    </row>
    <row r="153" spans="2:7" ht="12.75" customHeight="1">
      <c r="B153" s="115" t="s">
        <v>213</v>
      </c>
      <c r="C153"/>
      <c r="D153"/>
      <c r="E153"/>
      <c r="F153"/>
      <c r="G153"/>
    </row>
    <row r="154" spans="2:7" ht="12.75" customHeight="1">
      <c r="B154" s="115" t="s">
        <v>214</v>
      </c>
      <c r="C154"/>
      <c r="D154"/>
      <c r="E154"/>
      <c r="F154"/>
      <c r="G154"/>
    </row>
    <row r="155" spans="2:7" ht="12.75" customHeight="1">
      <c r="B155" s="115" t="s">
        <v>215</v>
      </c>
      <c r="C155"/>
      <c r="D155"/>
      <c r="E155"/>
      <c r="F155"/>
      <c r="G155"/>
    </row>
    <row r="156" spans="2:7" ht="12.75" customHeight="1">
      <c r="B156" s="115" t="s">
        <v>216</v>
      </c>
      <c r="C156"/>
      <c r="D156"/>
      <c r="E156"/>
      <c r="F156"/>
      <c r="G156"/>
    </row>
    <row r="157" spans="2:7" ht="12.75" customHeight="1">
      <c r="B157" s="115" t="s">
        <v>217</v>
      </c>
      <c r="C157"/>
      <c r="D157"/>
      <c r="E157"/>
      <c r="F157"/>
      <c r="G157"/>
    </row>
    <row r="158" spans="2:7" ht="12.75" customHeight="1">
      <c r="B158" s="115" t="s">
        <v>218</v>
      </c>
      <c r="C158"/>
      <c r="D158"/>
      <c r="E158"/>
      <c r="F158"/>
      <c r="G158"/>
    </row>
    <row r="159" spans="2:7" ht="12.75" customHeight="1">
      <c r="B159" s="115" t="s">
        <v>219</v>
      </c>
      <c r="C159"/>
      <c r="D159"/>
      <c r="E159"/>
      <c r="F159"/>
      <c r="G159"/>
    </row>
    <row r="160" spans="2:7" ht="25.5" customHeight="1">
      <c r="B160" s="115" t="s">
        <v>220</v>
      </c>
      <c r="C160"/>
      <c r="D160"/>
      <c r="E160"/>
      <c r="F160"/>
      <c r="G160"/>
    </row>
    <row r="161" spans="2:7" ht="25.5" customHeight="1">
      <c r="B161" s="116"/>
      <c r="C161"/>
      <c r="D161"/>
      <c r="E161"/>
      <c r="F161"/>
      <c r="G161"/>
    </row>
    <row r="162" spans="2:7" ht="25.5" customHeight="1">
      <c r="B162" s="117" t="s">
        <v>11</v>
      </c>
      <c r="C162"/>
      <c r="D162"/>
      <c r="E162"/>
      <c r="F162"/>
      <c r="G162"/>
    </row>
    <row r="163" ht="25.5" customHeight="1">
      <c r="B163" s="118"/>
    </row>
    <row r="164" ht="25.5" customHeight="1">
      <c r="B164" s="119"/>
    </row>
    <row r="165" ht="25.5" customHeight="1">
      <c r="B165" s="118"/>
    </row>
    <row r="166" ht="25.5" customHeight="1">
      <c r="B166" s="118"/>
    </row>
  </sheetData>
  <sheetProtection/>
  <mergeCells count="32">
    <mergeCell ref="B119:D119"/>
    <mergeCell ref="B123:D123"/>
    <mergeCell ref="B98:D98"/>
    <mergeCell ref="B99:D99"/>
    <mergeCell ref="B100:D100"/>
    <mergeCell ref="B101:D101"/>
    <mergeCell ref="A104:H104"/>
    <mergeCell ref="B106:E106"/>
    <mergeCell ref="B91:D91"/>
    <mergeCell ref="B92:D92"/>
    <mergeCell ref="B93:D93"/>
    <mergeCell ref="B94:D94"/>
    <mergeCell ref="B96:D96"/>
    <mergeCell ref="B97:D97"/>
    <mergeCell ref="B85:D85"/>
    <mergeCell ref="B86:D86"/>
    <mergeCell ref="B87:D87"/>
    <mergeCell ref="B88:D88"/>
    <mergeCell ref="B89:D89"/>
    <mergeCell ref="B90:D90"/>
    <mergeCell ref="A77:H77"/>
    <mergeCell ref="B80:D80"/>
    <mergeCell ref="B81:D81"/>
    <mergeCell ref="B82:D82"/>
    <mergeCell ref="B83:D83"/>
    <mergeCell ref="B84:D84"/>
    <mergeCell ref="A4:K4"/>
    <mergeCell ref="A11:K11"/>
    <mergeCell ref="A12:K12"/>
    <mergeCell ref="A27:K27"/>
    <mergeCell ref="A42:K42"/>
    <mergeCell ref="A73:H73"/>
  </mergeCells>
  <printOptions horizontalCentered="1"/>
  <pageMargins left="0.7875" right="0.6298611111111111" top="0.9840277777777777" bottom="0.9840277777777777" header="0.5118055555555555" footer="0.5118055555555555"/>
  <pageSetup horizontalDpi="300" verticalDpi="300" orientation="portrait" paperSize="9" scale="63"/>
  <rowBreaks count="3" manualBreakCount="3">
    <brk id="40" max="255" man="1"/>
    <brk id="71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</dc:creator>
  <cp:keywords/>
  <dc:description/>
  <cp:lastModifiedBy>Patrícia</cp:lastModifiedBy>
  <dcterms:created xsi:type="dcterms:W3CDTF">2012-09-30T11:05:58Z</dcterms:created>
  <dcterms:modified xsi:type="dcterms:W3CDTF">2012-09-30T11:05:58Z</dcterms:modified>
  <cp:category/>
  <cp:version/>
  <cp:contentType/>
  <cp:contentStatus/>
</cp:coreProperties>
</file>